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35" windowHeight="12795" activeTab="0"/>
  </bookViews>
  <sheets>
    <sheet name="с4,9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<sst xmlns="http://schemas.openxmlformats.org/spreadsheetml/2006/main" count="101" uniqueCount="84">
  <si>
    <t>УТВЕРЖДАЮ</t>
  </si>
  <si>
    <t>_______________________Д.А.Кузнецов</t>
  </si>
  <si>
    <t xml:space="preserve">446200, Самарская область, г.Новокуйбышевск, </t>
  </si>
  <si>
    <t>ул. Миронова, 2, тел. (84635) 6-27-27</t>
  </si>
  <si>
    <t>факс (84635) 6-91-09</t>
  </si>
  <si>
    <t>ПЕРЕЧЕНЬ</t>
  </si>
  <si>
    <t>обязательных работ и услуг по содержанию и ремонту</t>
  </si>
  <si>
    <t>общего имущества собственников помещений</t>
  </si>
  <si>
    <t>в многоквартирном доме по адресу:</t>
  </si>
  <si>
    <t>Ул.</t>
  </si>
  <si>
    <t>Общая площадь</t>
  </si>
  <si>
    <t>м2</t>
  </si>
  <si>
    <t>№ п/п</t>
  </si>
  <si>
    <t>Вид работ</t>
  </si>
  <si>
    <t xml:space="preserve">Периодичность </t>
  </si>
  <si>
    <t>Годовая плата, (руб.)</t>
  </si>
  <si>
    <t>Стоимость на                1 кв. м. общей площади с НДС, (руб./мес.)</t>
  </si>
  <si>
    <t>Содержание помещений общего пользования, в т.ч.</t>
  </si>
  <si>
    <t xml:space="preserve"> - влажное подметание лестничных площадок и маршей</t>
  </si>
  <si>
    <t xml:space="preserve"> - мытье лестничных площадок и маршей </t>
  </si>
  <si>
    <t>1 раз в год</t>
  </si>
  <si>
    <t xml:space="preserve"> - мытье окон</t>
  </si>
  <si>
    <t xml:space="preserve"> - уборка чердачного и подвального помещений</t>
  </si>
  <si>
    <t>Обслуживание мусоропровода</t>
  </si>
  <si>
    <t>- удаление мусора из мусороприемных камер</t>
  </si>
  <si>
    <t>6 раз в неделю</t>
  </si>
  <si>
    <t>1 раз в месяц</t>
  </si>
  <si>
    <t>- подметание полов мусороприемных камер</t>
  </si>
  <si>
    <t>5 раз в неделю</t>
  </si>
  <si>
    <t>- дезинфекция ствола мусороприемных камер</t>
  </si>
  <si>
    <t>1 раз в два месяца</t>
  </si>
  <si>
    <t xml:space="preserve"> - подметание земельного участка в летний период (асфальт)</t>
  </si>
  <si>
    <t>3 раза в неделю</t>
  </si>
  <si>
    <t xml:space="preserve"> - уборка земельного участка от случайного мусора в летний период (асфальт)</t>
  </si>
  <si>
    <t xml:space="preserve"> - уборка газонов от листьев, сучьев, мусора</t>
  </si>
  <si>
    <t>2 раза в год</t>
  </si>
  <si>
    <t xml:space="preserve"> - сдвижка и подметание снега при отсутствии снегопада </t>
  </si>
  <si>
    <t>1 раз в двое суток</t>
  </si>
  <si>
    <t xml:space="preserve"> - сдвижка и подметание снега при снегопаде </t>
  </si>
  <si>
    <t>не позже 6 часов после начала снегопада</t>
  </si>
  <si>
    <t xml:space="preserve"> - скашивание травы с газонов</t>
  </si>
  <si>
    <t>3 раза в летний период</t>
  </si>
  <si>
    <t>- очистка территории от наледи</t>
  </si>
  <si>
    <t>- посыпка песком территории</t>
  </si>
  <si>
    <t>1 раз в сутки во время гололеда</t>
  </si>
  <si>
    <t>- механизированная уборка внутриквартальных дорог</t>
  </si>
  <si>
    <t>не менее 7 раз в зимний период</t>
  </si>
  <si>
    <t>Подготовка многоквартирного дома к сезонной эксплуатации; проведение технических осмотров и мелкий ремонт</t>
  </si>
  <si>
    <t>по мере необходимости</t>
  </si>
  <si>
    <t xml:space="preserve"> - устранение незначительных повреждений кровли до 3-х м2</t>
  </si>
  <si>
    <t xml:space="preserve"> - ремонт просевшей отмостки вручную</t>
  </si>
  <si>
    <t xml:space="preserve"> - проведение технических осмотров и устранение незначительных неисправностей в системе дымовентиляции</t>
  </si>
  <si>
    <t>круглосуточно</t>
  </si>
  <si>
    <t>Аварийное обслуживание</t>
  </si>
  <si>
    <t xml:space="preserve">Дератизация </t>
  </si>
  <si>
    <t>6 раз в год</t>
  </si>
  <si>
    <t xml:space="preserve">Дезинсекция </t>
  </si>
  <si>
    <t>4 раза в год</t>
  </si>
  <si>
    <t>Комплексное техническое и аварийное обслуживание транзитных тепловых сетей и вводов</t>
  </si>
  <si>
    <t>Техническое обслуживание коллективных приборов учета</t>
  </si>
  <si>
    <t>Обслуживание электрооборудования многоквартирного дома</t>
  </si>
  <si>
    <t>Текущий ремонт</t>
  </si>
  <si>
    <t>Содержание внутридомовых инженерных систем газоснабжения</t>
  </si>
  <si>
    <t xml:space="preserve">Вывоз твердых бытовых отходов                     </t>
  </si>
  <si>
    <t>Управление</t>
  </si>
  <si>
    <t>ВСЕГО ЖИЛИЩНЫЕ УСЛУГИ</t>
  </si>
  <si>
    <t>Содержание и техническое обслуживание лифтов</t>
  </si>
  <si>
    <t>Руководитель Управления городского хозяйства</t>
  </si>
  <si>
    <t>Уборка земельного участка</t>
  </si>
  <si>
    <t xml:space="preserve"> - уборка газонов от случайного мусора, очистка урн</t>
  </si>
  <si>
    <t>по мере необходимости, не менее 30 раз в зимний период</t>
  </si>
  <si>
    <t xml:space="preserve"> - очистка кровли от мусора и грязи</t>
  </si>
  <si>
    <t xml:space="preserve"> - очистка козырьков над подъездами от снега и наледи (зимний период)</t>
  </si>
  <si>
    <t xml:space="preserve"> - замена разбитых стекол окон в помещениях общего пользования, мелкий ремонт оконных переплетов и входных дверей</t>
  </si>
  <si>
    <t xml:space="preserve"> - прочистка внутреннего водостока</t>
  </si>
  <si>
    <t>по мере необходимости, не менее 2-х раз в год</t>
  </si>
  <si>
    <t xml:space="preserve"> - плановые осмотры внутренних систем водоснабжения, канализации, горячего водоснабжения.Устранение мелких неисправностей, профилактическая прочистка канализационного лежака, ревизия запорной арматуры</t>
  </si>
  <si>
    <t xml:space="preserve"> - осмотр систем центрального отопления и ревизия запорной арматуры</t>
  </si>
  <si>
    <t xml:space="preserve"> - мелкий ремонт, регулировка, промывка, консервация, расконсервация систем центрального отопления</t>
  </si>
  <si>
    <t>" ____" ________________20__ г.</t>
  </si>
  <si>
    <t>Миронова</t>
  </si>
  <si>
    <t>31б</t>
  </si>
  <si>
    <t>2014г.</t>
  </si>
  <si>
    <t>1 раз в неделю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</si>
</sst>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;[Red]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2" fontId="1" fillId="34" borderId="0" xfId="0" applyNumberFormat="1" applyFont="1" applyFill="1" applyAlignment="1">
      <alignment horizontal="center" vertical="center" wrapText="1"/>
    </xf>
    <xf numFmtId="2" fontId="4" fillId="34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33" borderId="11" xfId="0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2">
      <selection activeCell="L25" sqref="L24:L25"/>
    </sheetView>
  </sheetViews>
  <sheetFormatPr defaultColWidth="9.00390625" defaultRowHeight="12.75"/>
  <cols>
    <col min="1" max="1" width="3.75390625" style="0" customWidth="1"/>
    <col min="2" max="2" width="55.125" style="0" customWidth="1"/>
    <col min="3" max="3" width="14.625" style="0" customWidth="1"/>
    <col min="4" max="4" width="9.125" style="0" hidden="1" customWidth="1"/>
    <col min="5" max="5" width="0.12890625" style="0" hidden="1" customWidth="1"/>
    <col min="6" max="6" width="9.125" style="0" hidden="1" customWidth="1"/>
    <col min="7" max="7" width="13.00390625" style="0" customWidth="1"/>
  </cols>
  <sheetData>
    <row r="1" spans="1:7" ht="12.75" hidden="1">
      <c r="A1" s="3"/>
      <c r="B1" s="4"/>
      <c r="C1" s="4"/>
      <c r="D1" s="4"/>
      <c r="E1" s="5"/>
      <c r="F1" s="4"/>
      <c r="G1" s="4"/>
    </row>
    <row r="2" spans="1:7" ht="1.5" customHeight="1">
      <c r="A2" s="3" t="s">
        <v>1</v>
      </c>
      <c r="B2" s="4"/>
      <c r="C2" s="4"/>
      <c r="D2" s="4"/>
      <c r="E2" s="5"/>
      <c r="F2" s="4"/>
      <c r="G2" s="4"/>
    </row>
    <row r="3" spans="1:7" ht="12.75" hidden="1">
      <c r="A3" s="3" t="s">
        <v>2</v>
      </c>
      <c r="B3" s="4"/>
      <c r="C3" s="4"/>
      <c r="D3" s="4"/>
      <c r="E3" s="5"/>
      <c r="F3" s="4"/>
      <c r="G3" s="4"/>
    </row>
    <row r="4" spans="1:7" ht="12.75" hidden="1">
      <c r="A4" s="3" t="s">
        <v>3</v>
      </c>
      <c r="B4" s="4"/>
      <c r="C4" s="4"/>
      <c r="D4" s="4"/>
      <c r="E4" s="5"/>
      <c r="F4" s="4"/>
      <c r="G4" s="4"/>
    </row>
    <row r="5" spans="1:7" ht="12.75" hidden="1">
      <c r="A5" s="3" t="s">
        <v>4</v>
      </c>
      <c r="B5" s="4"/>
      <c r="C5" s="4"/>
      <c r="D5" s="4"/>
      <c r="E5" s="5"/>
      <c r="F5" s="4"/>
      <c r="G5" s="4"/>
    </row>
    <row r="6" spans="1:7" ht="12.75" hidden="1">
      <c r="A6" s="3" t="s">
        <v>79</v>
      </c>
      <c r="B6" s="4"/>
      <c r="C6" s="4"/>
      <c r="D6" s="4"/>
      <c r="E6" s="5"/>
      <c r="F6" s="4"/>
      <c r="G6" s="4"/>
    </row>
    <row r="7" spans="1:7" ht="12.75" hidden="1">
      <c r="A7" s="3"/>
      <c r="B7" s="4"/>
      <c r="C7" s="4"/>
      <c r="D7" s="4"/>
      <c r="E7" s="5"/>
      <c r="F7" s="4"/>
      <c r="G7" s="4"/>
    </row>
    <row r="8" spans="1:7" ht="12.75" hidden="1">
      <c r="A8" s="1"/>
      <c r="B8" s="2"/>
      <c r="C8" s="3"/>
      <c r="D8" s="3" t="s">
        <v>0</v>
      </c>
      <c r="E8" s="4"/>
      <c r="F8" s="4"/>
      <c r="G8" s="5"/>
    </row>
    <row r="9" spans="1:7" ht="12.75" hidden="1">
      <c r="A9" s="1"/>
      <c r="B9" s="2"/>
      <c r="C9" s="3" t="s">
        <v>67</v>
      </c>
      <c r="D9" s="4"/>
      <c r="E9" s="4"/>
      <c r="F9" s="4"/>
      <c r="G9" s="5"/>
    </row>
    <row r="10" spans="1:7" ht="12.75">
      <c r="A10" s="1"/>
      <c r="B10" s="2"/>
      <c r="C10" s="3"/>
      <c r="D10" s="4"/>
      <c r="E10" s="4"/>
      <c r="F10" s="4"/>
      <c r="G10" s="5"/>
    </row>
    <row r="11" spans="1:7" ht="15.75" customHeight="1">
      <c r="A11" s="1"/>
      <c r="B11" s="59" t="s">
        <v>5</v>
      </c>
      <c r="C11" s="59"/>
      <c r="D11" s="59"/>
      <c r="E11" s="59"/>
      <c r="F11" s="59"/>
      <c r="G11" s="5"/>
    </row>
    <row r="12" spans="1:7" ht="11.25" customHeight="1">
      <c r="A12" s="1"/>
      <c r="B12" s="60" t="s">
        <v>6</v>
      </c>
      <c r="C12" s="60"/>
      <c r="D12" s="60"/>
      <c r="E12" s="60"/>
      <c r="F12" s="60"/>
      <c r="G12" s="5"/>
    </row>
    <row r="13" spans="1:7" ht="12.75" customHeight="1">
      <c r="A13" s="1"/>
      <c r="B13" s="60" t="s">
        <v>7</v>
      </c>
      <c r="C13" s="60"/>
      <c r="D13" s="60"/>
      <c r="E13" s="60"/>
      <c r="F13" s="60"/>
      <c r="G13" s="5"/>
    </row>
    <row r="14" spans="1:7" ht="15" customHeight="1">
      <c r="A14" s="1"/>
      <c r="B14" s="60" t="s">
        <v>8</v>
      </c>
      <c r="C14" s="60"/>
      <c r="D14" s="60"/>
      <c r="E14" s="60"/>
      <c r="F14" s="60"/>
      <c r="G14" s="5"/>
    </row>
    <row r="15" spans="1:7" ht="15" customHeight="1">
      <c r="A15" s="1" t="s">
        <v>9</v>
      </c>
      <c r="B15" s="6" t="s">
        <v>80</v>
      </c>
      <c r="C15" s="7" t="s">
        <v>81</v>
      </c>
      <c r="D15" s="8"/>
      <c r="E15" s="9"/>
      <c r="F15" s="9"/>
      <c r="G15" s="52" t="s">
        <v>82</v>
      </c>
    </row>
    <row r="16" spans="1:7" ht="14.25" customHeight="1">
      <c r="A16" s="1"/>
      <c r="B16" s="10" t="s">
        <v>10</v>
      </c>
      <c r="C16" s="11">
        <v>4888.3</v>
      </c>
      <c r="D16" s="12" t="s">
        <v>11</v>
      </c>
      <c r="E16" s="48"/>
      <c r="F16" s="4"/>
      <c r="G16" s="5"/>
    </row>
    <row r="17" spans="1:7" ht="12.75" customHeight="1">
      <c r="A17" s="1"/>
      <c r="B17" s="2"/>
      <c r="C17" s="4"/>
      <c r="D17" s="13"/>
      <c r="E17" s="4"/>
      <c r="F17" s="4"/>
      <c r="G17" s="52"/>
    </row>
    <row r="18" spans="1:11" ht="78.75" customHeight="1">
      <c r="A18" s="14" t="s">
        <v>12</v>
      </c>
      <c r="B18" s="15" t="s">
        <v>13</v>
      </c>
      <c r="C18" s="15" t="s">
        <v>14</v>
      </c>
      <c r="D18" s="15" t="s">
        <v>15</v>
      </c>
      <c r="E18" s="15" t="s">
        <v>16</v>
      </c>
      <c r="F18" s="17"/>
      <c r="G18" s="15" t="s">
        <v>16</v>
      </c>
      <c r="K18" s="53"/>
    </row>
    <row r="19" spans="1:11" ht="22.5" customHeight="1">
      <c r="A19" s="18">
        <v>1</v>
      </c>
      <c r="B19" s="19" t="s">
        <v>17</v>
      </c>
      <c r="C19" s="15"/>
      <c r="D19" s="22">
        <f>SUM(D20:D23)</f>
        <v>106760.47200000001</v>
      </c>
      <c r="E19" s="20">
        <f>SUM(E20:E23)</f>
        <v>2.3699999999999997</v>
      </c>
      <c r="F19" s="43">
        <f>E19/$F$61*$E$60</f>
        <v>0.6147697194282691</v>
      </c>
      <c r="G19" s="19">
        <v>1.82</v>
      </c>
      <c r="K19" s="54"/>
    </row>
    <row r="20" spans="1:11" ht="18" customHeight="1">
      <c r="A20" s="18"/>
      <c r="B20" s="35" t="s">
        <v>18</v>
      </c>
      <c r="C20" s="58" t="s">
        <v>83</v>
      </c>
      <c r="D20" s="37">
        <f>G20*12*C16</f>
        <v>66285.348</v>
      </c>
      <c r="E20" s="38">
        <v>1.47</v>
      </c>
      <c r="F20" s="44">
        <f>E20/$E$19*$F$19</f>
        <v>0.3813128639491796</v>
      </c>
      <c r="G20" s="35">
        <v>1.13</v>
      </c>
      <c r="K20" s="53"/>
    </row>
    <row r="21" spans="1:7" ht="19.5" customHeight="1">
      <c r="A21" s="18"/>
      <c r="B21" s="35" t="s">
        <v>19</v>
      </c>
      <c r="C21" s="36" t="s">
        <v>26</v>
      </c>
      <c r="D21" s="37">
        <f>G21*12*C16</f>
        <v>36955.548</v>
      </c>
      <c r="E21" s="38">
        <v>0.86</v>
      </c>
      <c r="F21" s="44">
        <f>E21/$E$19*$F$19</f>
        <v>0.22308099523557448</v>
      </c>
      <c r="G21" s="35">
        <v>0.63</v>
      </c>
    </row>
    <row r="22" spans="1:7" ht="17.25" customHeight="1">
      <c r="A22" s="18"/>
      <c r="B22" s="35" t="s">
        <v>21</v>
      </c>
      <c r="C22" s="39" t="s">
        <v>20</v>
      </c>
      <c r="D22" s="37">
        <f>G22*12*C16</f>
        <v>586.596</v>
      </c>
      <c r="E22" s="41">
        <v>0.01</v>
      </c>
      <c r="F22" s="44">
        <f>E22/$E$19*$F$19</f>
        <v>0.0025939650608787727</v>
      </c>
      <c r="G22" s="35">
        <v>0.01</v>
      </c>
    </row>
    <row r="23" spans="1:7" ht="14.25" customHeight="1">
      <c r="A23" s="18"/>
      <c r="B23" s="35" t="s">
        <v>22</v>
      </c>
      <c r="C23" s="39" t="s">
        <v>20</v>
      </c>
      <c r="D23" s="37">
        <f>G23*12*C16</f>
        <v>2932.9800000000005</v>
      </c>
      <c r="E23" s="41">
        <v>0.03</v>
      </c>
      <c r="F23" s="44">
        <f>E23/$E$19*$F$19</f>
        <v>0.007781895182636318</v>
      </c>
      <c r="G23" s="35">
        <v>0.05</v>
      </c>
    </row>
    <row r="24" spans="1:7" ht="16.5" customHeight="1">
      <c r="A24" s="18">
        <v>2</v>
      </c>
      <c r="B24" s="19" t="s">
        <v>23</v>
      </c>
      <c r="C24" s="15"/>
      <c r="D24" s="22">
        <f>SUM(D25:D27)</f>
        <v>95615.14800000002</v>
      </c>
      <c r="E24" s="20">
        <f>SUM(E25:E27)</f>
        <v>1.68</v>
      </c>
      <c r="F24" s="43">
        <f>E24/$F$61*$E$60</f>
        <v>0.4357861302276338</v>
      </c>
      <c r="G24" s="19">
        <v>1.63</v>
      </c>
    </row>
    <row r="25" spans="1:7" ht="15" customHeight="1">
      <c r="A25" s="34"/>
      <c r="B25" s="42" t="s">
        <v>24</v>
      </c>
      <c r="C25" s="39" t="s">
        <v>25</v>
      </c>
      <c r="D25" s="37">
        <f>G25*12*$C$16</f>
        <v>73911.096</v>
      </c>
      <c r="E25" s="41">
        <v>1.17</v>
      </c>
      <c r="F25" s="45">
        <f>E25/E$24*F$24</f>
        <v>0.3034939121228164</v>
      </c>
      <c r="G25" s="35">
        <v>1.26</v>
      </c>
    </row>
    <row r="26" spans="1:7" ht="18" customHeight="1">
      <c r="A26" s="34"/>
      <c r="B26" s="42" t="s">
        <v>27</v>
      </c>
      <c r="C26" s="39" t="s">
        <v>28</v>
      </c>
      <c r="D26" s="37">
        <f>G26*12*$C$16</f>
        <v>16424.688000000002</v>
      </c>
      <c r="E26" s="41">
        <v>0.33</v>
      </c>
      <c r="F26" s="45">
        <f>E26/E$24*F$24</f>
        <v>0.0856008470089995</v>
      </c>
      <c r="G26" s="35">
        <v>0.28</v>
      </c>
    </row>
    <row r="27" spans="1:7" ht="15.75" customHeight="1">
      <c r="A27" s="34"/>
      <c r="B27" s="42" t="s">
        <v>29</v>
      </c>
      <c r="C27" s="39" t="s">
        <v>30</v>
      </c>
      <c r="D27" s="37">
        <f>G27*12*$C$16</f>
        <v>5279.3640000000005</v>
      </c>
      <c r="E27" s="41">
        <v>0.18</v>
      </c>
      <c r="F27" s="45">
        <f>E27/E$24*F$24</f>
        <v>0.046691371095817905</v>
      </c>
      <c r="G27" s="35">
        <v>0.09</v>
      </c>
    </row>
    <row r="28" spans="1:7" ht="21" customHeight="1">
      <c r="A28" s="18">
        <v>3</v>
      </c>
      <c r="B28" s="19" t="s">
        <v>68</v>
      </c>
      <c r="C28" s="15"/>
      <c r="D28" s="22">
        <f>SUM(D29:D38)</f>
        <v>93268.76400000001</v>
      </c>
      <c r="E28" s="20">
        <f>SUM(E29:E38)</f>
        <v>3.4699999999999998</v>
      </c>
      <c r="F28" s="43">
        <f>E28/$F$61*$E$60</f>
        <v>0.900105876124934</v>
      </c>
      <c r="G28" s="19">
        <v>1.59</v>
      </c>
    </row>
    <row r="29" spans="1:7" ht="21" customHeight="1">
      <c r="A29" s="18"/>
      <c r="B29" s="35" t="s">
        <v>31</v>
      </c>
      <c r="C29" s="39" t="s">
        <v>32</v>
      </c>
      <c r="D29" s="37">
        <f>G29*12*$C$16</f>
        <v>26396.820000000003</v>
      </c>
      <c r="E29" s="41">
        <v>0.3</v>
      </c>
      <c r="F29" s="44">
        <f aca="true" t="shared" si="0" ref="F29:F38">E29/$E$28*$F$28</f>
        <v>0.07781895182636317</v>
      </c>
      <c r="G29" s="35">
        <v>0.45</v>
      </c>
    </row>
    <row r="30" spans="1:7" ht="24" customHeight="1">
      <c r="A30" s="18"/>
      <c r="B30" s="35" t="s">
        <v>33</v>
      </c>
      <c r="C30" s="39" t="s">
        <v>32</v>
      </c>
      <c r="D30" s="37">
        <f aca="true" t="shared" si="1" ref="D30:D38">G30*12*$C$16</f>
        <v>9972.132000000001</v>
      </c>
      <c r="E30" s="41">
        <v>0.28</v>
      </c>
      <c r="F30" s="44">
        <f t="shared" si="0"/>
        <v>0.07263102170460564</v>
      </c>
      <c r="G30" s="35">
        <v>0.17</v>
      </c>
    </row>
    <row r="31" spans="1:7" ht="18" customHeight="1">
      <c r="A31" s="18"/>
      <c r="B31" s="46" t="s">
        <v>34</v>
      </c>
      <c r="C31" s="39" t="s">
        <v>35</v>
      </c>
      <c r="D31" s="37">
        <f t="shared" si="1"/>
        <v>4692.768</v>
      </c>
      <c r="E31" s="41">
        <v>0.12</v>
      </c>
      <c r="F31" s="44">
        <f t="shared" si="0"/>
        <v>0.03112758073054527</v>
      </c>
      <c r="G31" s="35">
        <v>0.08</v>
      </c>
    </row>
    <row r="32" spans="1:7" ht="18.75" customHeight="1">
      <c r="A32" s="18"/>
      <c r="B32" s="46" t="s">
        <v>69</v>
      </c>
      <c r="C32" s="39" t="s">
        <v>32</v>
      </c>
      <c r="D32" s="37">
        <f t="shared" si="1"/>
        <v>13491.708000000002</v>
      </c>
      <c r="E32" s="41">
        <v>0.65</v>
      </c>
      <c r="F32" s="44">
        <f t="shared" si="0"/>
        <v>0.1686077289571202</v>
      </c>
      <c r="G32" s="35">
        <v>0.23</v>
      </c>
    </row>
    <row r="33" spans="1:7" ht="20.25" customHeight="1">
      <c r="A33" s="18"/>
      <c r="B33" s="35" t="s">
        <v>36</v>
      </c>
      <c r="C33" s="39" t="s">
        <v>37</v>
      </c>
      <c r="D33" s="37">
        <f t="shared" si="1"/>
        <v>15251.496000000001</v>
      </c>
      <c r="E33" s="41">
        <v>0.99</v>
      </c>
      <c r="F33" s="44">
        <f t="shared" si="0"/>
        <v>0.25680254102699845</v>
      </c>
      <c r="G33" s="35">
        <v>0.26</v>
      </c>
    </row>
    <row r="34" spans="1:7" ht="24.75" customHeight="1">
      <c r="A34" s="18"/>
      <c r="B34" s="35" t="s">
        <v>38</v>
      </c>
      <c r="C34" s="39" t="s">
        <v>39</v>
      </c>
      <c r="D34" s="37">
        <f t="shared" si="1"/>
        <v>586.596</v>
      </c>
      <c r="E34" s="41">
        <v>0.08</v>
      </c>
      <c r="F34" s="44">
        <f t="shared" si="0"/>
        <v>0.02075172048703018</v>
      </c>
      <c r="G34" s="35">
        <v>0.01</v>
      </c>
    </row>
    <row r="35" spans="1:7" ht="22.5" customHeight="1">
      <c r="A35" s="18"/>
      <c r="B35" s="35" t="s">
        <v>40</v>
      </c>
      <c r="C35" s="39" t="s">
        <v>41</v>
      </c>
      <c r="D35" s="37">
        <f t="shared" si="1"/>
        <v>586.596</v>
      </c>
      <c r="E35" s="41">
        <v>0.03</v>
      </c>
      <c r="F35" s="44">
        <f t="shared" si="0"/>
        <v>0.007781895182636317</v>
      </c>
      <c r="G35" s="35">
        <v>0.01</v>
      </c>
    </row>
    <row r="36" spans="1:7" ht="33.75" customHeight="1">
      <c r="A36" s="18"/>
      <c r="B36" s="40" t="s">
        <v>42</v>
      </c>
      <c r="C36" s="39" t="s">
        <v>70</v>
      </c>
      <c r="D36" s="37">
        <f t="shared" si="1"/>
        <v>20530.859999999997</v>
      </c>
      <c r="E36" s="41">
        <v>0.98</v>
      </c>
      <c r="F36" s="44">
        <f t="shared" si="0"/>
        <v>0.2542085759661197</v>
      </c>
      <c r="G36" s="35">
        <v>0.35</v>
      </c>
    </row>
    <row r="37" spans="1:7" ht="27.75" customHeight="1">
      <c r="A37" s="18"/>
      <c r="B37" s="40" t="s">
        <v>43</v>
      </c>
      <c r="C37" s="39" t="s">
        <v>44</v>
      </c>
      <c r="D37" s="49">
        <f t="shared" si="1"/>
        <v>1173.192</v>
      </c>
      <c r="E37" s="38">
        <v>0.02</v>
      </c>
      <c r="F37" s="44">
        <f t="shared" si="0"/>
        <v>0.005187930121757545</v>
      </c>
      <c r="G37" s="35">
        <v>0.02</v>
      </c>
    </row>
    <row r="38" spans="1:7" ht="26.25" customHeight="1">
      <c r="A38" s="18"/>
      <c r="B38" s="40" t="s">
        <v>45</v>
      </c>
      <c r="C38" s="39" t="s">
        <v>46</v>
      </c>
      <c r="D38" s="37">
        <f t="shared" si="1"/>
        <v>586.596</v>
      </c>
      <c r="E38" s="41">
        <v>0.02</v>
      </c>
      <c r="F38" s="55">
        <f t="shared" si="0"/>
        <v>0.005187930121757545</v>
      </c>
      <c r="G38" s="35">
        <v>0.01</v>
      </c>
    </row>
    <row r="39" spans="1:7" ht="40.5" customHeight="1">
      <c r="A39" s="24">
        <v>4</v>
      </c>
      <c r="B39" s="31" t="s">
        <v>47</v>
      </c>
      <c r="C39" s="30"/>
      <c r="D39" s="22">
        <f>SUM(D40:D49)</f>
        <v>341398.87200000003</v>
      </c>
      <c r="E39" s="20">
        <f>SUM(E40:E49)</f>
        <v>2.8599999999999994</v>
      </c>
      <c r="F39" s="51">
        <f>E39/$F$61*$E$60</f>
        <v>0.7418740074113287</v>
      </c>
      <c r="G39" s="19">
        <v>5.82</v>
      </c>
    </row>
    <row r="40" spans="1:7" ht="25.5" customHeight="1">
      <c r="A40" s="18"/>
      <c r="B40" s="35" t="s">
        <v>71</v>
      </c>
      <c r="C40" s="39" t="s">
        <v>48</v>
      </c>
      <c r="D40" s="50">
        <f aca="true" t="shared" si="2" ref="D40:D59">G40*12*$C$16</f>
        <v>1173.192</v>
      </c>
      <c r="E40" s="47">
        <v>0.01</v>
      </c>
      <c r="F40" s="45">
        <f aca="true" t="shared" si="3" ref="F40:F46">E40/$E$39*$F$39</f>
        <v>0.0025939650608787722</v>
      </c>
      <c r="G40" s="35">
        <v>0.02</v>
      </c>
    </row>
    <row r="41" spans="1:7" ht="24" customHeight="1">
      <c r="A41" s="18"/>
      <c r="B41" s="35" t="s">
        <v>49</v>
      </c>
      <c r="C41" s="39" t="s">
        <v>48</v>
      </c>
      <c r="D41" s="37">
        <f t="shared" si="2"/>
        <v>15251.496000000001</v>
      </c>
      <c r="E41" s="41">
        <v>0.13</v>
      </c>
      <c r="F41" s="45">
        <f t="shared" si="3"/>
        <v>0.033721545791424036</v>
      </c>
      <c r="G41" s="35">
        <v>0.26</v>
      </c>
    </row>
    <row r="42" spans="1:7" ht="27" customHeight="1">
      <c r="A42" s="18"/>
      <c r="B42" s="35" t="s">
        <v>72</v>
      </c>
      <c r="C42" s="39" t="s">
        <v>48</v>
      </c>
      <c r="D42" s="37">
        <f t="shared" si="2"/>
        <v>1173.192</v>
      </c>
      <c r="E42" s="41">
        <v>0.01</v>
      </c>
      <c r="F42" s="45">
        <f t="shared" si="3"/>
        <v>0.0025939650608787722</v>
      </c>
      <c r="G42" s="35">
        <v>0.02</v>
      </c>
    </row>
    <row r="43" spans="1:7" ht="27" customHeight="1">
      <c r="A43" s="18"/>
      <c r="B43" s="35" t="s">
        <v>50</v>
      </c>
      <c r="C43" s="39" t="s">
        <v>48</v>
      </c>
      <c r="D43" s="37">
        <f t="shared" si="2"/>
        <v>2346.384</v>
      </c>
      <c r="E43" s="41">
        <v>0.02</v>
      </c>
      <c r="F43" s="45">
        <f t="shared" si="3"/>
        <v>0.0051879301217575445</v>
      </c>
      <c r="G43" s="35">
        <v>0.04</v>
      </c>
    </row>
    <row r="44" spans="1:7" ht="34.5" customHeight="1">
      <c r="A44" s="18"/>
      <c r="B44" s="35" t="s">
        <v>73</v>
      </c>
      <c r="C44" s="39" t="s">
        <v>48</v>
      </c>
      <c r="D44" s="37">
        <f t="shared" si="2"/>
        <v>27570.012</v>
      </c>
      <c r="E44" s="41">
        <v>0.24</v>
      </c>
      <c r="F44" s="45">
        <f t="shared" si="3"/>
        <v>0.06225516146109053</v>
      </c>
      <c r="G44" s="35">
        <v>0.47</v>
      </c>
    </row>
    <row r="45" spans="1:7" ht="22.5" customHeight="1">
      <c r="A45" s="18"/>
      <c r="B45" s="35" t="s">
        <v>74</v>
      </c>
      <c r="C45" s="39" t="s">
        <v>75</v>
      </c>
      <c r="D45" s="37">
        <f t="shared" si="2"/>
        <v>2932.9800000000005</v>
      </c>
      <c r="E45" s="38">
        <v>0.02</v>
      </c>
      <c r="F45" s="45">
        <f t="shared" si="3"/>
        <v>0.0051879301217575445</v>
      </c>
      <c r="G45" s="35">
        <v>0.05</v>
      </c>
    </row>
    <row r="46" spans="1:7" ht="21" customHeight="1">
      <c r="A46" s="18"/>
      <c r="B46" s="35" t="s">
        <v>76</v>
      </c>
      <c r="C46" s="39" t="s">
        <v>20</v>
      </c>
      <c r="D46" s="37">
        <f t="shared" si="2"/>
        <v>28743.204</v>
      </c>
      <c r="E46" s="38">
        <v>0.22</v>
      </c>
      <c r="F46" s="45">
        <f t="shared" si="3"/>
        <v>0.05706723133933299</v>
      </c>
      <c r="G46" s="35">
        <v>0.49</v>
      </c>
    </row>
    <row r="47" spans="1:7" ht="29.25" customHeight="1">
      <c r="A47" s="34"/>
      <c r="B47" s="35" t="s">
        <v>77</v>
      </c>
      <c r="C47" s="39" t="s">
        <v>35</v>
      </c>
      <c r="D47" s="37">
        <f t="shared" si="2"/>
        <v>14664.900000000001</v>
      </c>
      <c r="E47" s="38">
        <v>0.13</v>
      </c>
      <c r="F47" s="44">
        <f>E47/$E$36*$F$36</f>
        <v>0.03372154579142404</v>
      </c>
      <c r="G47" s="35">
        <v>0.25</v>
      </c>
    </row>
    <row r="48" spans="1:7" ht="30.75" customHeight="1">
      <c r="A48" s="34"/>
      <c r="B48" s="35" t="s">
        <v>78</v>
      </c>
      <c r="C48" s="39" t="s">
        <v>20</v>
      </c>
      <c r="D48" s="37">
        <f t="shared" si="2"/>
        <v>241677.552</v>
      </c>
      <c r="E48" s="41">
        <v>2.03</v>
      </c>
      <c r="F48" s="44">
        <f>E48/$E$36*$F$36</f>
        <v>0.5265749073583907</v>
      </c>
      <c r="G48" s="35">
        <v>4.12</v>
      </c>
    </row>
    <row r="49" spans="1:7" ht="33" customHeight="1">
      <c r="A49" s="18"/>
      <c r="B49" s="35" t="s">
        <v>51</v>
      </c>
      <c r="C49" s="39" t="s">
        <v>20</v>
      </c>
      <c r="D49" s="37">
        <f t="shared" si="2"/>
        <v>5865.960000000001</v>
      </c>
      <c r="E49" s="47">
        <v>0.05</v>
      </c>
      <c r="F49" s="45">
        <f>E49/$E$39*$F$39</f>
        <v>0.012969825304393862</v>
      </c>
      <c r="G49" s="35">
        <v>0.1</v>
      </c>
    </row>
    <row r="50" spans="1:7" ht="19.5" customHeight="1">
      <c r="A50" s="18">
        <v>5</v>
      </c>
      <c r="B50" s="32" t="s">
        <v>66</v>
      </c>
      <c r="C50" s="15"/>
      <c r="D50" s="22">
        <f t="shared" si="2"/>
        <v>271593.94800000003</v>
      </c>
      <c r="E50" s="20">
        <v>4.63</v>
      </c>
      <c r="F50" s="43">
        <f>E50/$F$61*$E$60</f>
        <v>1.2010058231868717</v>
      </c>
      <c r="G50" s="19">
        <v>4.63</v>
      </c>
    </row>
    <row r="51" spans="1:7" ht="21" customHeight="1">
      <c r="A51" s="18">
        <v>6</v>
      </c>
      <c r="B51" s="19" t="s">
        <v>53</v>
      </c>
      <c r="C51" s="15" t="s">
        <v>52</v>
      </c>
      <c r="D51" s="22">
        <f t="shared" si="2"/>
        <v>73324.5</v>
      </c>
      <c r="E51" s="20">
        <v>1.25</v>
      </c>
      <c r="F51" s="43">
        <f>E51/$F$61*$E$60</f>
        <v>0.3242456326098465</v>
      </c>
      <c r="G51" s="19">
        <v>1.25</v>
      </c>
    </row>
    <row r="52" spans="1:7" ht="20.25" customHeight="1">
      <c r="A52" s="18">
        <v>7</v>
      </c>
      <c r="B52" s="19" t="s">
        <v>54</v>
      </c>
      <c r="C52" s="15" t="s">
        <v>55</v>
      </c>
      <c r="D52" s="22">
        <f t="shared" si="2"/>
        <v>3519.576</v>
      </c>
      <c r="E52" s="20">
        <v>0.06</v>
      </c>
      <c r="F52" s="43">
        <f>E52/$F$61*$E$60</f>
        <v>0.015563790365272634</v>
      </c>
      <c r="G52" s="19">
        <v>0.06</v>
      </c>
    </row>
    <row r="53" spans="1:7" ht="16.5" customHeight="1">
      <c r="A53" s="18">
        <v>8</v>
      </c>
      <c r="B53" s="19" t="s">
        <v>56</v>
      </c>
      <c r="C53" s="15" t="s">
        <v>57</v>
      </c>
      <c r="D53" s="22">
        <f t="shared" si="2"/>
        <v>6452.5560000000005</v>
      </c>
      <c r="E53" s="23">
        <v>0.14</v>
      </c>
      <c r="F53" s="43">
        <f>E53/$F$61*$E$60</f>
        <v>0.036315510852302814</v>
      </c>
      <c r="G53" s="19">
        <v>0.11</v>
      </c>
    </row>
    <row r="54" spans="1:7" ht="27.75" customHeight="1">
      <c r="A54" s="33">
        <v>9</v>
      </c>
      <c r="B54" s="19" t="s">
        <v>58</v>
      </c>
      <c r="C54" s="15" t="s">
        <v>26</v>
      </c>
      <c r="D54" s="22">
        <f t="shared" si="2"/>
        <v>7039.152</v>
      </c>
      <c r="E54" s="23">
        <v>0.12</v>
      </c>
      <c r="F54" s="17"/>
      <c r="G54" s="19">
        <v>0.12</v>
      </c>
    </row>
    <row r="55" spans="1:7" ht="25.5">
      <c r="A55" s="18">
        <v>10</v>
      </c>
      <c r="B55" s="19" t="s">
        <v>59</v>
      </c>
      <c r="C55" s="15" t="s">
        <v>26</v>
      </c>
      <c r="D55" s="22">
        <f t="shared" si="2"/>
        <v>19944.264000000003</v>
      </c>
      <c r="E55" s="20">
        <v>0.34</v>
      </c>
      <c r="F55" s="17"/>
      <c r="G55" s="19">
        <v>0.34</v>
      </c>
    </row>
    <row r="56" spans="1:7" ht="25.5">
      <c r="A56" s="18">
        <v>11</v>
      </c>
      <c r="B56" s="19" t="s">
        <v>60</v>
      </c>
      <c r="C56" s="15" t="s">
        <v>48</v>
      </c>
      <c r="D56" s="22">
        <f t="shared" si="2"/>
        <v>26396.820000000003</v>
      </c>
      <c r="E56" s="20">
        <v>0.42</v>
      </c>
      <c r="F56" s="43">
        <f>E56/$F$61*$E$60</f>
        <v>0.10894653255690845</v>
      </c>
      <c r="G56" s="19">
        <v>0.45</v>
      </c>
    </row>
    <row r="57" spans="1:7" ht="25.5">
      <c r="A57" s="18">
        <v>12</v>
      </c>
      <c r="B57" s="19" t="s">
        <v>61</v>
      </c>
      <c r="C57" s="15" t="s">
        <v>48</v>
      </c>
      <c r="D57" s="22">
        <f t="shared" si="2"/>
        <v>233465.208</v>
      </c>
      <c r="E57" s="20">
        <v>3.98</v>
      </c>
      <c r="F57" s="17"/>
      <c r="G57" s="19">
        <v>3.98</v>
      </c>
    </row>
    <row r="58" spans="1:7" ht="25.5" customHeight="1">
      <c r="A58" s="18">
        <v>13</v>
      </c>
      <c r="B58" s="19" t="s">
        <v>62</v>
      </c>
      <c r="C58" s="15"/>
      <c r="D58" s="22">
        <f t="shared" si="2"/>
        <v>26396.820000000003</v>
      </c>
      <c r="E58" s="20">
        <v>0.72</v>
      </c>
      <c r="F58" s="17"/>
      <c r="G58" s="19">
        <v>0.45</v>
      </c>
    </row>
    <row r="59" spans="1:7" ht="12.75">
      <c r="A59" s="18">
        <v>14</v>
      </c>
      <c r="B59" s="19" t="s">
        <v>63</v>
      </c>
      <c r="C59" s="15" t="s">
        <v>25</v>
      </c>
      <c r="D59" s="22">
        <f t="shared" si="2"/>
        <v>105587.28000000001</v>
      </c>
      <c r="E59" s="20">
        <v>2.01</v>
      </c>
      <c r="F59" s="43">
        <f>E59/$F$61*$E$60</f>
        <v>0.5213869772366332</v>
      </c>
      <c r="G59" s="19">
        <v>1.8</v>
      </c>
    </row>
    <row r="60" spans="1:7" ht="12.75">
      <c r="A60" s="18">
        <v>15</v>
      </c>
      <c r="B60" s="19" t="s">
        <v>64</v>
      </c>
      <c r="C60" s="15"/>
      <c r="D60" s="16"/>
      <c r="E60" s="21">
        <v>4.9</v>
      </c>
      <c r="F60" s="17"/>
      <c r="G60" s="19">
        <v>4.9</v>
      </c>
    </row>
    <row r="61" spans="1:11" ht="12.75">
      <c r="A61" s="25"/>
      <c r="B61" s="26" t="s">
        <v>65</v>
      </c>
      <c r="C61" s="26"/>
      <c r="D61" s="27">
        <f>D28+D19+D24+D39+D50+D51+D52+D53+D54+D55+D56+D57+D58+D59+D60</f>
        <v>1410763.3800000001</v>
      </c>
      <c r="E61" s="28">
        <f>E28+E19+E24+E39+E50+E51+E52+E53+E54+E55+E56+E57+E58+E59+E60</f>
        <v>28.949999999999996</v>
      </c>
      <c r="F61" s="29">
        <f>E61-E60-E58-E57-E55-E54</f>
        <v>18.889999999999997</v>
      </c>
      <c r="G61" s="57">
        <v>28.95</v>
      </c>
      <c r="K61" s="56"/>
    </row>
  </sheetData>
  <sheetProtection/>
  <mergeCells count="4">
    <mergeCell ref="B11:F11"/>
    <mergeCell ref="B12:F12"/>
    <mergeCell ref="B13:F13"/>
    <mergeCell ref="B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С.Курдюкова</dc:creator>
  <cp:keywords/>
  <dc:description/>
  <cp:lastModifiedBy>1</cp:lastModifiedBy>
  <cp:lastPrinted>2013-07-24T12:35:33Z</cp:lastPrinted>
  <dcterms:created xsi:type="dcterms:W3CDTF">2008-11-12T10:39:09Z</dcterms:created>
  <dcterms:modified xsi:type="dcterms:W3CDTF">2014-03-25T10:13:19Z</dcterms:modified>
  <cp:category/>
  <cp:version/>
  <cp:contentType/>
  <cp:contentStatus/>
</cp:coreProperties>
</file>