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<sst xmlns="http://schemas.openxmlformats.org/spreadsheetml/2006/main" count="88" uniqueCount="70">
  <si>
    <t>УТВЕРЖДАЮ</t>
  </si>
  <si>
    <t>ПЕРЕЧЕНЬ</t>
  </si>
  <si>
    <t>обязательных работ и услуг по содержанию и ремонту</t>
  </si>
  <si>
    <t>общего имущества собственников помещений</t>
  </si>
  <si>
    <t>в многоквартирном доме по адресу:</t>
  </si>
  <si>
    <t>Общая площадь</t>
  </si>
  <si>
    <t>м2</t>
  </si>
  <si>
    <t>Вид работ</t>
  </si>
  <si>
    <t xml:space="preserve">Периодичность </t>
  </si>
  <si>
    <t>Годовая плата, (руб.)</t>
  </si>
  <si>
    <t>1 раз в год</t>
  </si>
  <si>
    <t xml:space="preserve"> - мытье окон</t>
  </si>
  <si>
    <t xml:space="preserve"> - уборка чердачного и подвального помещений</t>
  </si>
  <si>
    <t xml:space="preserve"> - подметание земельного участка в летний период (асфальт)</t>
  </si>
  <si>
    <t>1 раз в двое суток</t>
  </si>
  <si>
    <t>1 раз в месяц</t>
  </si>
  <si>
    <t xml:space="preserve"> - сдвижка и подметание снега при отсутствии снегопада </t>
  </si>
  <si>
    <t xml:space="preserve"> - сдвижка и подметание снега при снегопаде </t>
  </si>
  <si>
    <t xml:space="preserve"> - скашивание травы с газонов</t>
  </si>
  <si>
    <t>- очистка территории от наледи</t>
  </si>
  <si>
    <t>- посыпка песком территории</t>
  </si>
  <si>
    <t>1 раз в сутки во время гололеда</t>
  </si>
  <si>
    <t>Подготовка многоквартирного дома к сезонной эксплуатации; проведение технических осмотров и мелкий ремонт</t>
  </si>
  <si>
    <t>по мере необходимости</t>
  </si>
  <si>
    <t xml:space="preserve"> - удаление с крыш снега и наледи (зимний период)</t>
  </si>
  <si>
    <t xml:space="preserve"> - ремонт просевшей отмостки вручную</t>
  </si>
  <si>
    <t xml:space="preserve"> - проведение технических осмотров и устранение незначительных неисправностей в системе дымовентиляции</t>
  </si>
  <si>
    <t>Аварийное обслуживание</t>
  </si>
  <si>
    <t>постоянно</t>
  </si>
  <si>
    <t>Комплексное техническое и аварийное обслуживание транзитных тепловых сетей и вводов</t>
  </si>
  <si>
    <t>Обслуживание электрооборудования многоквартирного дома</t>
  </si>
  <si>
    <t>Текущий ремонт</t>
  </si>
  <si>
    <t>Содержание внутридомовых инженерных систем газоснабжения</t>
  </si>
  <si>
    <t>Вывоз твердых бытовых отходов</t>
  </si>
  <si>
    <t>6 раз в неделю</t>
  </si>
  <si>
    <t>1 раз в неделю</t>
  </si>
  <si>
    <t>ВСЕГО ЖИЛИЩНЫЕ УСЛУГИ</t>
  </si>
  <si>
    <t>Содержание помещений общего пользования</t>
  </si>
  <si>
    <t xml:space="preserve"> - влажное подметание лестничных площадок и маршей</t>
  </si>
  <si>
    <t xml:space="preserve"> - мытье лестничных площадок и маршей </t>
  </si>
  <si>
    <t>Стоимость на                1 кв. м. общей площади с НДС, (руб./мес.)</t>
  </si>
  <si>
    <t xml:space="preserve">Дератизация </t>
  </si>
  <si>
    <t xml:space="preserve">Дезинсекция </t>
  </si>
  <si>
    <t>Управление</t>
  </si>
  <si>
    <t xml:space="preserve"> - укрепление и очистка водосточных труб</t>
  </si>
  <si>
    <t>1</t>
  </si>
  <si>
    <t>Ул.</t>
  </si>
  <si>
    <t>№ п/п</t>
  </si>
  <si>
    <t>Уборка земельного участка</t>
  </si>
  <si>
    <t>3 раза в неделю</t>
  </si>
  <si>
    <t xml:space="preserve"> - уборка земельного участка от случайного мусора в летний период (асфальт)</t>
  </si>
  <si>
    <t xml:space="preserve"> - уборка газонов от листьев, сучьев, мусора</t>
  </si>
  <si>
    <t>2 раза в год</t>
  </si>
  <si>
    <t xml:space="preserve"> - уборка газонов от случайного мусора</t>
  </si>
  <si>
    <t>не позже 6 часов после начала снегопада</t>
  </si>
  <si>
    <t>3 раза в летний период</t>
  </si>
  <si>
    <t>по мере необходимости, не менее 30 раз в зимний период</t>
  </si>
  <si>
    <t>- механизированная уборка внутриквартальных дорог</t>
  </si>
  <si>
    <t>не менее 7 раз в зимний период</t>
  </si>
  <si>
    <t>- Уборка мусора на контейнерных площадках</t>
  </si>
  <si>
    <t xml:space="preserve"> - очистка козырьков над подъездами от снега и наледи (зимний период)</t>
  </si>
  <si>
    <t xml:space="preserve"> - замена разбитых стекол окон в помещениях общего пользования, мелкий ремонт оконных переплетов и входных дверей</t>
  </si>
  <si>
    <t>в зим.время -                                      1 сутки, в летнее время - 3 суток</t>
  </si>
  <si>
    <t xml:space="preserve"> - плановые осмотры внутренних систем водоснабжения, канализации, горячего водоснабжения.Устранение мелких неисправностей, профилактическая прочистка канализационного лежака, ревизия запорной арматуры</t>
  </si>
  <si>
    <t xml:space="preserve"> - осмотр систем центрального отопления и ревизия запорной арматуры</t>
  </si>
  <si>
    <t xml:space="preserve"> - мелкий ремонт, регулировка, промывка, консервация, расконсервация систем центрального отопления</t>
  </si>
  <si>
    <t>Ст. Разина</t>
  </si>
  <si>
    <t xml:space="preserve"> - устранение незначительных повреждений кровли до 3-х м2, м., проверка исправности и мелкий ремонт слуховых окон и жалюзийных решеток</t>
  </si>
  <si>
    <r>
      <t>м</t>
    </r>
    <r>
      <rPr>
        <b/>
        <vertAlign val="superscript"/>
        <sz val="10"/>
        <rFont val="Arial Cyr"/>
        <family val="0"/>
      </rPr>
      <t>2</t>
    </r>
  </si>
  <si>
    <t>2013г.-2014г.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</si>
</sst>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28">
      <selection activeCell="I13" sqref="I13"/>
    </sheetView>
  </sheetViews>
  <sheetFormatPr defaultColWidth="9.00390625" defaultRowHeight="12.75"/>
  <cols>
    <col min="1" max="1" width="5.375" style="30" customWidth="1"/>
    <col min="2" max="2" width="42.125" style="1" customWidth="1"/>
    <col min="3" max="3" width="16.00390625" style="3" customWidth="1"/>
    <col min="4" max="4" width="14.25390625" style="3" hidden="1" customWidth="1"/>
    <col min="5" max="5" width="15.00390625" style="3" hidden="1" customWidth="1"/>
    <col min="6" max="6" width="10.25390625" style="24" hidden="1" customWidth="1"/>
    <col min="7" max="7" width="15.125" style="3" customWidth="1"/>
    <col min="8" max="8" width="9.125" style="3" customWidth="1"/>
    <col min="9" max="16384" width="9.125" style="1" customWidth="1"/>
  </cols>
  <sheetData>
    <row r="1" spans="3:9" ht="12.75">
      <c r="C1" s="2"/>
      <c r="D1" s="2" t="s">
        <v>0</v>
      </c>
      <c r="I1" s="3"/>
    </row>
    <row r="2" spans="3:9" ht="12.75">
      <c r="C2" s="2"/>
      <c r="I2" s="3"/>
    </row>
    <row r="3" spans="2:11" ht="15">
      <c r="B3" s="54" t="s">
        <v>1</v>
      </c>
      <c r="C3" s="54"/>
      <c r="D3" s="54"/>
      <c r="E3" s="54"/>
      <c r="F3" s="54"/>
      <c r="I3" s="3"/>
      <c r="J3" s="3"/>
      <c r="K3" s="3"/>
    </row>
    <row r="4" spans="2:11" ht="14.25">
      <c r="B4" s="55" t="s">
        <v>2</v>
      </c>
      <c r="C4" s="55"/>
      <c r="D4" s="55"/>
      <c r="E4" s="55"/>
      <c r="F4" s="55"/>
      <c r="I4" s="3"/>
      <c r="J4" s="3"/>
      <c r="K4" s="3"/>
    </row>
    <row r="5" spans="2:11" ht="14.25">
      <c r="B5" s="55" t="s">
        <v>3</v>
      </c>
      <c r="C5" s="55"/>
      <c r="D5" s="55"/>
      <c r="E5" s="55"/>
      <c r="F5" s="55"/>
      <c r="I5" s="3"/>
      <c r="J5" s="3"/>
      <c r="K5" s="3"/>
    </row>
    <row r="6" spans="2:11" ht="14.25">
      <c r="B6" s="55" t="s">
        <v>4</v>
      </c>
      <c r="C6" s="55"/>
      <c r="D6" s="55"/>
      <c r="E6" s="55"/>
      <c r="F6" s="55"/>
      <c r="I6" s="3"/>
      <c r="J6" s="3"/>
      <c r="K6" s="3"/>
    </row>
    <row r="7" spans="1:9" ht="15">
      <c r="A7" s="30" t="s">
        <v>46</v>
      </c>
      <c r="B7" s="4" t="s">
        <v>66</v>
      </c>
      <c r="C7" s="28" t="s">
        <v>45</v>
      </c>
      <c r="D7" s="5"/>
      <c r="E7" s="5"/>
      <c r="G7" s="52" t="s">
        <v>69</v>
      </c>
      <c r="I7" s="3"/>
    </row>
    <row r="8" spans="2:9" ht="14.25">
      <c r="B8" s="6" t="s">
        <v>5</v>
      </c>
      <c r="C8" s="7">
        <v>379.5</v>
      </c>
      <c r="D8" s="8" t="s">
        <v>6</v>
      </c>
      <c r="G8" s="8" t="s">
        <v>68</v>
      </c>
      <c r="I8" s="3"/>
    </row>
    <row r="9" ht="12.75">
      <c r="I9" s="3"/>
    </row>
    <row r="10" spans="1:12" ht="51" customHeight="1">
      <c r="A10" s="32" t="s">
        <v>47</v>
      </c>
      <c r="B10" s="9" t="s">
        <v>7</v>
      </c>
      <c r="C10" s="9" t="s">
        <v>8</v>
      </c>
      <c r="D10" s="9" t="s">
        <v>9</v>
      </c>
      <c r="E10" s="10" t="s">
        <v>40</v>
      </c>
      <c r="F10" s="25"/>
      <c r="G10" s="10" t="s">
        <v>40</v>
      </c>
      <c r="H10" s="11"/>
      <c r="I10" s="11"/>
      <c r="J10" s="12"/>
      <c r="K10" s="12"/>
      <c r="L10" s="12"/>
    </row>
    <row r="11" spans="1:10" ht="33.75" customHeight="1">
      <c r="A11" s="32">
        <v>1</v>
      </c>
      <c r="B11" s="13" t="s">
        <v>37</v>
      </c>
      <c r="C11" s="9"/>
      <c r="D11" s="33">
        <f>SUM(D12:D15)</f>
        <v>5876.178000000002</v>
      </c>
      <c r="E11" s="14">
        <f>SUM(E12:E15)</f>
        <v>2.3699999999999997</v>
      </c>
      <c r="F11" s="26">
        <f>E11/$F$49*$E$47</f>
        <v>1.2903333333333338</v>
      </c>
      <c r="G11" s="26">
        <v>2.37</v>
      </c>
      <c r="H11" s="12"/>
      <c r="I11" s="12"/>
      <c r="J11" s="12"/>
    </row>
    <row r="12" spans="1:11" s="40" customFormat="1" ht="22.5">
      <c r="A12" s="32"/>
      <c r="B12" s="34" t="s">
        <v>38</v>
      </c>
      <c r="C12" s="35" t="s">
        <v>35</v>
      </c>
      <c r="D12" s="36">
        <f>F12*12*$C$8</f>
        <v>3644.7180000000017</v>
      </c>
      <c r="E12" s="37">
        <v>1.47</v>
      </c>
      <c r="F12" s="38">
        <f>E12/$E$11*$F$11</f>
        <v>0.8003333333333337</v>
      </c>
      <c r="G12" s="37">
        <v>1.47</v>
      </c>
      <c r="H12" s="39"/>
      <c r="I12" s="39"/>
      <c r="K12" s="31"/>
    </row>
    <row r="13" spans="1:9" s="40" customFormat="1" ht="12.75">
      <c r="A13" s="32"/>
      <c r="B13" s="34" t="s">
        <v>39</v>
      </c>
      <c r="C13" s="35" t="s">
        <v>15</v>
      </c>
      <c r="D13" s="36">
        <f>F13*12*$C$8</f>
        <v>2132.284000000001</v>
      </c>
      <c r="E13" s="37">
        <v>0.86</v>
      </c>
      <c r="F13" s="38">
        <f>E13/$E$11*$F$11</f>
        <v>0.4682222222222225</v>
      </c>
      <c r="G13" s="37">
        <v>0.86</v>
      </c>
      <c r="H13" s="39"/>
      <c r="I13" s="39"/>
    </row>
    <row r="14" spans="1:9" s="40" customFormat="1" ht="12.75">
      <c r="A14" s="32"/>
      <c r="B14" s="34" t="s">
        <v>11</v>
      </c>
      <c r="C14" s="41" t="s">
        <v>10</v>
      </c>
      <c r="D14" s="36">
        <f>F14*12*$C$8</f>
        <v>24.794000000000015</v>
      </c>
      <c r="E14" s="42">
        <v>0.01</v>
      </c>
      <c r="F14" s="38">
        <f>E14/$E$11*$F$11</f>
        <v>0.005444444444444447</v>
      </c>
      <c r="G14" s="37">
        <v>0.01</v>
      </c>
      <c r="H14" s="39"/>
      <c r="I14" s="39"/>
    </row>
    <row r="15" spans="1:9" s="40" customFormat="1" ht="12.75">
      <c r="A15" s="32"/>
      <c r="B15" s="34" t="s">
        <v>12</v>
      </c>
      <c r="C15" s="41" t="s">
        <v>10</v>
      </c>
      <c r="D15" s="36">
        <f>F15*12*$C$8</f>
        <v>74.38200000000005</v>
      </c>
      <c r="E15" s="42">
        <v>0.03</v>
      </c>
      <c r="F15" s="38">
        <f>E15/$E$11*$F$11</f>
        <v>0.016333333333333342</v>
      </c>
      <c r="G15" s="37">
        <v>0.03</v>
      </c>
      <c r="H15" s="39"/>
      <c r="I15" s="39"/>
    </row>
    <row r="16" spans="1:9" s="40" customFormat="1" ht="21" customHeight="1" hidden="1">
      <c r="A16" s="32">
        <v>2</v>
      </c>
      <c r="B16" s="43" t="s">
        <v>48</v>
      </c>
      <c r="C16" s="10"/>
      <c r="D16" s="44">
        <f>SUM(D17:D27)</f>
        <v>0</v>
      </c>
      <c r="E16" s="14">
        <f>SUM(E17:E27)</f>
        <v>0</v>
      </c>
      <c r="F16" s="26">
        <f>E16/$F$49*$E$47</f>
        <v>0</v>
      </c>
      <c r="G16" s="14"/>
      <c r="H16" s="39"/>
      <c r="I16" s="39"/>
    </row>
    <row r="17" spans="1:9" s="40" customFormat="1" ht="22.5" hidden="1">
      <c r="A17" s="32"/>
      <c r="B17" s="34" t="s">
        <v>13</v>
      </c>
      <c r="C17" s="41" t="s">
        <v>49</v>
      </c>
      <c r="D17" s="36"/>
      <c r="E17" s="42"/>
      <c r="F17" s="38"/>
      <c r="G17" s="37"/>
      <c r="H17" s="39"/>
      <c r="I17" s="39"/>
    </row>
    <row r="18" spans="1:9" s="40" customFormat="1" ht="22.5" hidden="1">
      <c r="A18" s="32"/>
      <c r="B18" s="34" t="s">
        <v>50</v>
      </c>
      <c r="C18" s="41" t="s">
        <v>49</v>
      </c>
      <c r="D18" s="36"/>
      <c r="E18" s="42"/>
      <c r="F18" s="38"/>
      <c r="G18" s="37"/>
      <c r="H18" s="39"/>
      <c r="I18" s="39"/>
    </row>
    <row r="19" spans="1:9" s="40" customFormat="1" ht="12.75" hidden="1">
      <c r="A19" s="32"/>
      <c r="B19" s="45" t="s">
        <v>51</v>
      </c>
      <c r="C19" s="41" t="s">
        <v>52</v>
      </c>
      <c r="D19" s="36"/>
      <c r="E19" s="42"/>
      <c r="F19" s="38"/>
      <c r="G19" s="37"/>
      <c r="H19" s="39"/>
      <c r="I19" s="39"/>
    </row>
    <row r="20" spans="1:9" s="40" customFormat="1" ht="12.75" hidden="1">
      <c r="A20" s="32"/>
      <c r="B20" s="45" t="s">
        <v>53</v>
      </c>
      <c r="C20" s="41" t="s">
        <v>49</v>
      </c>
      <c r="D20" s="36"/>
      <c r="E20" s="42"/>
      <c r="F20" s="38"/>
      <c r="G20" s="37"/>
      <c r="H20" s="39"/>
      <c r="I20" s="39"/>
    </row>
    <row r="21" spans="1:9" s="40" customFormat="1" ht="22.5" hidden="1">
      <c r="A21" s="32"/>
      <c r="B21" s="34" t="s">
        <v>16</v>
      </c>
      <c r="C21" s="41" t="s">
        <v>14</v>
      </c>
      <c r="D21" s="36"/>
      <c r="E21" s="42"/>
      <c r="F21" s="38"/>
      <c r="G21" s="37"/>
      <c r="H21" s="39"/>
      <c r="I21" s="39"/>
    </row>
    <row r="22" spans="1:9" s="40" customFormat="1" ht="33.75" hidden="1">
      <c r="A22" s="32"/>
      <c r="B22" s="34" t="s">
        <v>17</v>
      </c>
      <c r="C22" s="41" t="s">
        <v>54</v>
      </c>
      <c r="D22" s="36"/>
      <c r="E22" s="42"/>
      <c r="F22" s="38"/>
      <c r="G22" s="37"/>
      <c r="H22" s="39"/>
      <c r="I22" s="39"/>
    </row>
    <row r="23" spans="1:9" s="40" customFormat="1" ht="22.5" hidden="1">
      <c r="A23" s="32"/>
      <c r="B23" s="34" t="s">
        <v>18</v>
      </c>
      <c r="C23" s="41" t="s">
        <v>55</v>
      </c>
      <c r="D23" s="36"/>
      <c r="E23" s="42"/>
      <c r="F23" s="38"/>
      <c r="G23" s="37"/>
      <c r="H23" s="39"/>
      <c r="I23" s="39"/>
    </row>
    <row r="24" spans="1:9" s="40" customFormat="1" ht="45" hidden="1">
      <c r="A24" s="32"/>
      <c r="B24" s="46" t="s">
        <v>19</v>
      </c>
      <c r="C24" s="41" t="s">
        <v>56</v>
      </c>
      <c r="D24" s="36"/>
      <c r="E24" s="42"/>
      <c r="F24" s="38"/>
      <c r="G24" s="37"/>
      <c r="H24" s="39"/>
      <c r="I24" s="39"/>
    </row>
    <row r="25" spans="1:9" s="40" customFormat="1" ht="22.5" hidden="1">
      <c r="A25" s="32"/>
      <c r="B25" s="46" t="s">
        <v>20</v>
      </c>
      <c r="C25" s="41" t="s">
        <v>21</v>
      </c>
      <c r="D25" s="36"/>
      <c r="E25" s="42"/>
      <c r="F25" s="38"/>
      <c r="G25" s="37"/>
      <c r="H25" s="39"/>
      <c r="I25" s="39"/>
    </row>
    <row r="26" spans="1:9" s="40" customFormat="1" ht="22.5" hidden="1">
      <c r="A26" s="32"/>
      <c r="B26" s="46" t="s">
        <v>57</v>
      </c>
      <c r="C26" s="41" t="s">
        <v>58</v>
      </c>
      <c r="D26" s="36"/>
      <c r="E26" s="42"/>
      <c r="F26" s="38"/>
      <c r="G26" s="37"/>
      <c r="H26" s="39"/>
      <c r="I26" s="39"/>
    </row>
    <row r="27" spans="1:9" s="40" customFormat="1" ht="12.75" hidden="1">
      <c r="A27" s="32"/>
      <c r="B27" s="46" t="s">
        <v>59</v>
      </c>
      <c r="C27" s="41" t="s">
        <v>34</v>
      </c>
      <c r="D27" s="36"/>
      <c r="E27" s="42"/>
      <c r="F27" s="38"/>
      <c r="G27" s="37"/>
      <c r="H27" s="39"/>
      <c r="I27" s="39"/>
    </row>
    <row r="28" spans="1:9" s="40" customFormat="1" ht="38.25">
      <c r="A28" s="32">
        <v>2</v>
      </c>
      <c r="B28" s="43" t="s">
        <v>22</v>
      </c>
      <c r="C28" s="10"/>
      <c r="D28" s="44">
        <f>SUM(D29:D38)</f>
        <v>13206.6</v>
      </c>
      <c r="E28" s="14">
        <f>SUM(E29:E38)</f>
        <v>2.8999999999999995</v>
      </c>
      <c r="F28" s="26">
        <f>E28/$F$49*$E$47</f>
        <v>1.5788888888888895</v>
      </c>
      <c r="G28" s="14">
        <v>2.9</v>
      </c>
      <c r="H28" s="39"/>
      <c r="I28" s="39"/>
    </row>
    <row r="29" spans="1:10" s="40" customFormat="1" ht="22.5">
      <c r="A29" s="32"/>
      <c r="B29" s="34" t="s">
        <v>24</v>
      </c>
      <c r="C29" s="41" t="s">
        <v>23</v>
      </c>
      <c r="D29" s="36">
        <f>G29*12*$C$8</f>
        <v>136.62</v>
      </c>
      <c r="E29" s="42">
        <v>0.04</v>
      </c>
      <c r="F29" s="38">
        <f aca="true" t="shared" si="0" ref="F29:F38">E29/$E$28*$F$28</f>
        <v>0.02177777777777779</v>
      </c>
      <c r="G29" s="37">
        <v>0.03</v>
      </c>
      <c r="H29" s="39"/>
      <c r="I29" s="39"/>
      <c r="J29" s="39"/>
    </row>
    <row r="30" spans="1:10" s="40" customFormat="1" ht="33.75">
      <c r="A30" s="32"/>
      <c r="B30" s="34" t="s">
        <v>67</v>
      </c>
      <c r="C30" s="41" t="s">
        <v>23</v>
      </c>
      <c r="D30" s="36">
        <f aca="true" t="shared" si="1" ref="D30:D38">G30*12*$C$8</f>
        <v>637.5600000000001</v>
      </c>
      <c r="E30" s="42">
        <v>0.14</v>
      </c>
      <c r="F30" s="38">
        <f t="shared" si="0"/>
        <v>0.07622222222222227</v>
      </c>
      <c r="G30" s="37">
        <v>0.14</v>
      </c>
      <c r="H30" s="39"/>
      <c r="I30" s="39"/>
      <c r="J30" s="39"/>
    </row>
    <row r="31" spans="1:10" s="40" customFormat="1" ht="22.5">
      <c r="A31" s="32"/>
      <c r="B31" s="34" t="s">
        <v>25</v>
      </c>
      <c r="C31" s="41" t="s">
        <v>23</v>
      </c>
      <c r="D31" s="36">
        <f t="shared" si="1"/>
        <v>91.08</v>
      </c>
      <c r="E31" s="42">
        <v>0.02</v>
      </c>
      <c r="F31" s="38">
        <f t="shared" si="0"/>
        <v>0.010888888888888896</v>
      </c>
      <c r="G31" s="37">
        <v>0.02</v>
      </c>
      <c r="H31" s="39"/>
      <c r="I31" s="39"/>
      <c r="J31" s="39"/>
    </row>
    <row r="32" spans="1:10" s="40" customFormat="1" ht="33.75">
      <c r="A32" s="32"/>
      <c r="B32" s="34" t="s">
        <v>61</v>
      </c>
      <c r="C32" s="41" t="s">
        <v>62</v>
      </c>
      <c r="D32" s="36">
        <f t="shared" si="1"/>
        <v>1092.96</v>
      </c>
      <c r="E32" s="42">
        <v>0.24</v>
      </c>
      <c r="F32" s="38">
        <f t="shared" si="0"/>
        <v>0.13066666666666674</v>
      </c>
      <c r="G32" s="37">
        <v>0.24</v>
      </c>
      <c r="H32" s="39"/>
      <c r="I32" s="39"/>
      <c r="J32" s="39"/>
    </row>
    <row r="33" spans="1:10" s="40" customFormat="1" ht="12.75">
      <c r="A33" s="32"/>
      <c r="B33" s="34" t="s">
        <v>44</v>
      </c>
      <c r="C33" s="41" t="s">
        <v>52</v>
      </c>
      <c r="D33" s="36">
        <f t="shared" si="1"/>
        <v>91.08</v>
      </c>
      <c r="E33" s="42">
        <v>0.02</v>
      </c>
      <c r="F33" s="38">
        <f t="shared" si="0"/>
        <v>0.010888888888888896</v>
      </c>
      <c r="G33" s="37">
        <v>0.02</v>
      </c>
      <c r="H33" s="39"/>
      <c r="I33" s="39"/>
      <c r="J33" s="39"/>
    </row>
    <row r="34" spans="1:10" s="40" customFormat="1" ht="56.25">
      <c r="A34" s="32"/>
      <c r="B34" s="34" t="s">
        <v>63</v>
      </c>
      <c r="C34" s="41" t="s">
        <v>10</v>
      </c>
      <c r="D34" s="36">
        <f t="shared" si="1"/>
        <v>1001.88</v>
      </c>
      <c r="E34" s="42">
        <v>0.22</v>
      </c>
      <c r="F34" s="38">
        <f t="shared" si="0"/>
        <v>0.11977777777777784</v>
      </c>
      <c r="G34" s="37">
        <v>0.22</v>
      </c>
      <c r="H34" s="39"/>
      <c r="I34" s="39"/>
      <c r="J34" s="39"/>
    </row>
    <row r="35" spans="1:10" s="50" customFormat="1" ht="22.5">
      <c r="A35" s="47"/>
      <c r="B35" s="34" t="s">
        <v>64</v>
      </c>
      <c r="C35" s="41" t="s">
        <v>52</v>
      </c>
      <c r="D35" s="36">
        <f>G35*12*$C$8</f>
        <v>592.02</v>
      </c>
      <c r="E35" s="37">
        <v>0.13</v>
      </c>
      <c r="F35" s="38">
        <f t="shared" si="0"/>
        <v>0.07077777777777781</v>
      </c>
      <c r="G35" s="37">
        <v>0.13</v>
      </c>
      <c r="H35" s="49"/>
      <c r="I35" s="49"/>
      <c r="J35" s="49"/>
    </row>
    <row r="36" spans="1:10" s="50" customFormat="1" ht="33" customHeight="1">
      <c r="A36" s="47"/>
      <c r="B36" s="34" t="s">
        <v>65</v>
      </c>
      <c r="C36" s="41" t="s">
        <v>10</v>
      </c>
      <c r="D36" s="36">
        <f>G36*12*$C$8</f>
        <v>9244.619999999999</v>
      </c>
      <c r="E36" s="37">
        <v>2.03</v>
      </c>
      <c r="F36" s="38">
        <f t="shared" si="0"/>
        <v>1.1052222222222228</v>
      </c>
      <c r="G36" s="37">
        <v>2.03</v>
      </c>
      <c r="H36" s="49"/>
      <c r="I36" s="49"/>
      <c r="J36" s="49"/>
    </row>
    <row r="37" spans="1:10" s="50" customFormat="1" ht="33.75">
      <c r="A37" s="47"/>
      <c r="B37" s="34" t="s">
        <v>26</v>
      </c>
      <c r="C37" s="41" t="s">
        <v>10</v>
      </c>
      <c r="D37" s="36">
        <f t="shared" si="1"/>
        <v>227.70000000000005</v>
      </c>
      <c r="E37" s="42">
        <v>0.05</v>
      </c>
      <c r="F37" s="38">
        <f t="shared" si="0"/>
        <v>0.027222222222222238</v>
      </c>
      <c r="G37" s="37">
        <v>0.05</v>
      </c>
      <c r="H37" s="49"/>
      <c r="I37" s="49"/>
      <c r="J37" s="49"/>
    </row>
    <row r="38" spans="1:9" s="50" customFormat="1" ht="22.5">
      <c r="A38" s="47"/>
      <c r="B38" s="34" t="s">
        <v>60</v>
      </c>
      <c r="C38" s="41" t="s">
        <v>23</v>
      </c>
      <c r="D38" s="36">
        <f t="shared" si="1"/>
        <v>91.08</v>
      </c>
      <c r="E38" s="42">
        <v>0.01</v>
      </c>
      <c r="F38" s="48">
        <f t="shared" si="0"/>
        <v>0.005444444444444448</v>
      </c>
      <c r="G38" s="37">
        <v>0.02</v>
      </c>
      <c r="H38" s="49"/>
      <c r="I38" s="49"/>
    </row>
    <row r="39" spans="1:10" ht="12.75">
      <c r="A39" s="32">
        <v>3</v>
      </c>
      <c r="B39" s="13" t="s">
        <v>27</v>
      </c>
      <c r="C39" s="21" t="s">
        <v>28</v>
      </c>
      <c r="D39" s="44">
        <f>G39*12*$C$8</f>
        <v>5692.5</v>
      </c>
      <c r="E39" s="16">
        <v>1.25</v>
      </c>
      <c r="F39" s="26">
        <f>E39/$F$49*$E$47</f>
        <v>0.6805555555555559</v>
      </c>
      <c r="G39" s="26">
        <v>1.25</v>
      </c>
      <c r="H39" s="12"/>
      <c r="I39" s="12"/>
      <c r="J39" s="12"/>
    </row>
    <row r="40" spans="1:10" ht="15" customHeight="1">
      <c r="A40" s="32">
        <v>4</v>
      </c>
      <c r="B40" s="13" t="s">
        <v>41</v>
      </c>
      <c r="C40" s="21" t="s">
        <v>10</v>
      </c>
      <c r="D40" s="44">
        <f>G40*12*$C$8</f>
        <v>45.54</v>
      </c>
      <c r="E40" s="14">
        <v>0.01</v>
      </c>
      <c r="F40" s="26">
        <f>E40/$F$49*$E$47</f>
        <v>0.005444444444444447</v>
      </c>
      <c r="G40" s="26">
        <v>0.01</v>
      </c>
      <c r="H40" s="12"/>
      <c r="I40" s="12"/>
      <c r="J40" s="12"/>
    </row>
    <row r="41" spans="1:10" ht="15" customHeight="1">
      <c r="A41" s="51">
        <v>5</v>
      </c>
      <c r="B41" s="13" t="s">
        <v>42</v>
      </c>
      <c r="C41" s="21" t="s">
        <v>10</v>
      </c>
      <c r="D41" s="44">
        <f>G41*12*$C$8</f>
        <v>182.16</v>
      </c>
      <c r="E41" s="23">
        <v>0.04</v>
      </c>
      <c r="F41" s="26">
        <f>E41/$F$49*$E$47</f>
        <v>0.021777777777777788</v>
      </c>
      <c r="G41" s="26">
        <v>0.04</v>
      </c>
      <c r="H41" s="12"/>
      <c r="I41" s="12"/>
      <c r="J41" s="12"/>
    </row>
    <row r="42" spans="1:11" ht="36">
      <c r="A42" s="32">
        <v>6</v>
      </c>
      <c r="B42" s="22" t="s">
        <v>29</v>
      </c>
      <c r="C42" s="21" t="s">
        <v>15</v>
      </c>
      <c r="D42" s="33">
        <f>G42*$C$8*12</f>
        <v>4280.759999999999</v>
      </c>
      <c r="E42" s="23">
        <v>0.94</v>
      </c>
      <c r="F42" s="29"/>
      <c r="G42" s="53">
        <f>E42+F42</f>
        <v>0.94</v>
      </c>
      <c r="H42" s="11"/>
      <c r="I42" s="12"/>
      <c r="J42" s="12"/>
      <c r="K42" s="12"/>
    </row>
    <row r="43" spans="1:11" ht="24">
      <c r="A43" s="32">
        <v>7</v>
      </c>
      <c r="B43" s="22" t="s">
        <v>30</v>
      </c>
      <c r="C43" s="21"/>
      <c r="D43" s="33">
        <f>G43*$C$8*12</f>
        <v>1912.6799999999998</v>
      </c>
      <c r="E43" s="14">
        <v>0.42</v>
      </c>
      <c r="F43" s="26">
        <f>E43/$F$49*$E$47</f>
        <v>0.22866666666666677</v>
      </c>
      <c r="G43" s="26">
        <v>0.42</v>
      </c>
      <c r="H43" s="11"/>
      <c r="I43" s="12"/>
      <c r="J43" s="12"/>
      <c r="K43" s="12"/>
    </row>
    <row r="44" spans="1:11" ht="25.5">
      <c r="A44" s="32">
        <v>8</v>
      </c>
      <c r="B44" s="13" t="s">
        <v>31</v>
      </c>
      <c r="C44" s="9" t="s">
        <v>23</v>
      </c>
      <c r="D44" s="33">
        <f>G44*$C$8*12</f>
        <v>5783.58</v>
      </c>
      <c r="E44" s="14">
        <v>1.27</v>
      </c>
      <c r="F44" s="26"/>
      <c r="G44" s="26">
        <f>E44+F44</f>
        <v>1.27</v>
      </c>
      <c r="H44" s="11"/>
      <c r="I44" s="12"/>
      <c r="J44" s="12"/>
      <c r="K44" s="12"/>
    </row>
    <row r="45" spans="1:11" ht="25.5">
      <c r="A45" s="32">
        <v>9</v>
      </c>
      <c r="B45" s="13" t="s">
        <v>32</v>
      </c>
      <c r="C45" s="9"/>
      <c r="D45" s="33">
        <f>G45*$C$8*12</f>
        <v>4144.14</v>
      </c>
      <c r="E45" s="14">
        <v>0.91</v>
      </c>
      <c r="F45" s="26"/>
      <c r="G45" s="26">
        <f>E45+F45</f>
        <v>0.91</v>
      </c>
      <c r="H45" s="11"/>
      <c r="I45" s="12"/>
      <c r="J45" s="12"/>
      <c r="K45" s="12"/>
    </row>
    <row r="46" spans="1:11" ht="12.75">
      <c r="A46" s="32">
        <v>10</v>
      </c>
      <c r="B46" s="13" t="s">
        <v>33</v>
      </c>
      <c r="C46" s="9" t="s">
        <v>34</v>
      </c>
      <c r="D46" s="33">
        <f>G46*$C$8*12</f>
        <v>9153.539999999999</v>
      </c>
      <c r="E46" s="14">
        <v>2.01</v>
      </c>
      <c r="F46" s="26">
        <f>E46/$F$49*$E$47</f>
        <v>1.0943333333333338</v>
      </c>
      <c r="G46" s="26">
        <v>2.01</v>
      </c>
      <c r="H46" s="11"/>
      <c r="I46" s="12"/>
      <c r="J46" s="12"/>
      <c r="K46" s="12"/>
    </row>
    <row r="47" spans="2:11" ht="12.75" hidden="1">
      <c r="B47" s="13" t="s">
        <v>43</v>
      </c>
      <c r="C47" s="9"/>
      <c r="D47" s="15"/>
      <c r="E47" s="14">
        <v>4.9</v>
      </c>
      <c r="F47" s="26"/>
      <c r="G47" s="25"/>
      <c r="H47" s="11"/>
      <c r="I47" s="12"/>
      <c r="J47" s="12"/>
      <c r="K47" s="12"/>
    </row>
    <row r="48" spans="1:11" ht="12.75">
      <c r="A48" s="30">
        <v>11</v>
      </c>
      <c r="B48" s="13" t="s">
        <v>43</v>
      </c>
      <c r="C48" s="9"/>
      <c r="D48" s="15"/>
      <c r="E48" s="14"/>
      <c r="F48" s="26"/>
      <c r="G48" s="26">
        <v>4.9</v>
      </c>
      <c r="H48" s="11"/>
      <c r="I48" s="12"/>
      <c r="J48" s="12"/>
      <c r="K48" s="12"/>
    </row>
    <row r="49" spans="1:11" ht="12.75">
      <c r="A49" s="32"/>
      <c r="B49" s="18" t="s">
        <v>36</v>
      </c>
      <c r="C49" s="18"/>
      <c r="D49" s="27">
        <f>D39+D40+D42+D44+D46+D47+D43+D41+D45+D28+D16+D11</f>
        <v>50277.678</v>
      </c>
      <c r="E49" s="19">
        <f>E11+E28+E39+E40+E42+E43+E44+E45+E46+E47+E41+E16</f>
        <v>17.019999999999996</v>
      </c>
      <c r="F49" s="25">
        <f>E49-E47-E45-E44-E42</f>
        <v>8.999999999999996</v>
      </c>
      <c r="G49" s="19">
        <v>17.02</v>
      </c>
      <c r="H49" s="11"/>
      <c r="I49" s="12"/>
      <c r="J49" s="12"/>
      <c r="K49" s="12"/>
    </row>
    <row r="50" spans="2:11" ht="12.75">
      <c r="B50" s="12"/>
      <c r="C50" s="11"/>
      <c r="D50" s="11"/>
      <c r="E50" s="11"/>
      <c r="F50" s="17"/>
      <c r="G50" s="11"/>
      <c r="H50" s="11"/>
      <c r="I50" s="12"/>
      <c r="J50" s="12"/>
      <c r="K50" s="12"/>
    </row>
    <row r="51" spans="2:11" ht="12.75">
      <c r="B51" s="12"/>
      <c r="C51" s="11"/>
      <c r="D51" s="11"/>
      <c r="E51" s="17"/>
      <c r="F51" s="17">
        <f>F46+F43+F41+F40+F39+F28+F16+F11</f>
        <v>4.900000000000002</v>
      </c>
      <c r="G51" s="11"/>
      <c r="H51" s="11"/>
      <c r="I51" s="12"/>
      <c r="J51" s="12"/>
      <c r="K51" s="12"/>
    </row>
    <row r="52" spans="2:11" ht="12.75">
      <c r="B52" s="12"/>
      <c r="C52" s="11"/>
      <c r="D52" s="11"/>
      <c r="E52" s="11"/>
      <c r="F52" s="17"/>
      <c r="G52" s="11"/>
      <c r="H52" s="11"/>
      <c r="I52" s="12"/>
      <c r="J52" s="12"/>
      <c r="K52" s="12"/>
    </row>
    <row r="53" spans="2:11" ht="12.75">
      <c r="B53" s="12"/>
      <c r="C53" s="11"/>
      <c r="D53" s="11"/>
      <c r="E53" s="20"/>
      <c r="F53" s="17"/>
      <c r="G53" s="11"/>
      <c r="H53" s="11"/>
      <c r="I53" s="12"/>
      <c r="J53" s="12"/>
      <c r="K53" s="12"/>
    </row>
    <row r="54" spans="2:11" ht="12.75">
      <c r="B54" s="12"/>
      <c r="C54" s="11"/>
      <c r="D54" s="11"/>
      <c r="E54" s="11"/>
      <c r="F54" s="17"/>
      <c r="G54" s="11"/>
      <c r="H54" s="11"/>
      <c r="I54" s="12"/>
      <c r="J54" s="12"/>
      <c r="K54" s="12"/>
    </row>
    <row r="55" spans="2:11" ht="12.75">
      <c r="B55" s="12"/>
      <c r="C55" s="11"/>
      <c r="D55" s="11"/>
      <c r="E55" s="11"/>
      <c r="F55" s="17"/>
      <c r="G55" s="11"/>
      <c r="H55" s="11"/>
      <c r="I55" s="12"/>
      <c r="J55" s="12"/>
      <c r="K55" s="12"/>
    </row>
    <row r="56" spans="2:11" ht="12.75">
      <c r="B56" s="12"/>
      <c r="C56" s="11"/>
      <c r="D56" s="11"/>
      <c r="E56" s="11"/>
      <c r="F56" s="17"/>
      <c r="G56" s="11"/>
      <c r="H56" s="11"/>
      <c r="I56" s="12"/>
      <c r="J56" s="12"/>
      <c r="K56" s="12"/>
    </row>
    <row r="57" spans="2:11" ht="12.75">
      <c r="B57" s="12"/>
      <c r="C57" s="11"/>
      <c r="D57" s="11"/>
      <c r="E57" s="11"/>
      <c r="F57" s="17"/>
      <c r="G57" s="11"/>
      <c r="H57" s="11"/>
      <c r="I57" s="12"/>
      <c r="J57" s="12"/>
      <c r="K57" s="12"/>
    </row>
  </sheetData>
  <sheetProtection/>
  <mergeCells count="4">
    <mergeCell ref="B3:F3"/>
    <mergeCell ref="B4:F4"/>
    <mergeCell ref="B5:F5"/>
    <mergeCell ref="B6:F6"/>
  </mergeCells>
  <printOptions/>
  <pageMargins left="0.5905511811023623" right="0.1968503937007874" top="0.5118110236220472" bottom="0.1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1</cp:lastModifiedBy>
  <cp:lastPrinted>2013-08-28T06:50:46Z</cp:lastPrinted>
  <dcterms:created xsi:type="dcterms:W3CDTF">2007-11-22T07:44:35Z</dcterms:created>
  <dcterms:modified xsi:type="dcterms:W3CDTF">2015-01-16T07:46:15Z</dcterms:modified>
  <cp:category/>
  <cp:version/>
  <cp:contentType/>
  <cp:contentStatus/>
</cp:coreProperties>
</file>