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120" windowWidth="14340" windowHeight="8496"/>
  </bookViews>
  <sheets>
    <sheet name="стр.2обязателный перечень" sheetId="4" r:id="rId1"/>
    <sheet name="допол. услуги домоф.+вахтер ст2" sheetId="13" r:id="rId2"/>
  </sheets>
  <calcPr calcId="145621"/>
</workbook>
</file>

<file path=xl/calcChain.xml><?xml version="1.0" encoding="utf-8"?>
<calcChain xmlns="http://schemas.openxmlformats.org/spreadsheetml/2006/main">
  <c r="E14" i="13" l="1"/>
  <c r="D13" i="13"/>
  <c r="D12" i="13"/>
  <c r="D11" i="13"/>
  <c r="D14" i="13" s="1"/>
  <c r="E55" i="4" l="1"/>
  <c r="E54" i="4"/>
  <c r="E53" i="4"/>
  <c r="E52" i="4"/>
  <c r="E51" i="4"/>
  <c r="E50" i="4"/>
  <c r="F49" i="4"/>
  <c r="E49" i="4" s="1"/>
  <c r="E48" i="4"/>
  <c r="E47" i="4"/>
  <c r="E46" i="4"/>
  <c r="E45" i="4"/>
  <c r="E44" i="4"/>
  <c r="E43" i="4"/>
  <c r="E42" i="4"/>
  <c r="E41" i="4"/>
  <c r="E40" i="4"/>
  <c r="F39" i="4"/>
  <c r="E39" i="4" s="1"/>
  <c r="E38" i="4" s="1"/>
  <c r="F38" i="4"/>
  <c r="E37" i="4"/>
  <c r="E36" i="4"/>
  <c r="E35" i="4"/>
  <c r="E34" i="4"/>
  <c r="E33" i="4"/>
  <c r="E32" i="4"/>
  <c r="E31" i="4"/>
  <c r="E30" i="4"/>
  <c r="F29" i="4"/>
  <c r="E29" i="4" s="1"/>
  <c r="E28" i="4"/>
  <c r="E27" i="4"/>
  <c r="E26" i="4"/>
  <c r="E25" i="4"/>
  <c r="E24" i="4"/>
  <c r="F23" i="4"/>
  <c r="E23" i="4"/>
  <c r="F22" i="4"/>
  <c r="E21" i="4"/>
  <c r="E20" i="4"/>
  <c r="E19" i="4"/>
  <c r="E18" i="4"/>
  <c r="F17" i="4"/>
  <c r="E17" i="4" s="1"/>
  <c r="F16" i="4"/>
  <c r="F56" i="4" s="1"/>
  <c r="E22" i="4" l="1"/>
  <c r="E16" i="4"/>
  <c r="E56" i="4" s="1"/>
</calcChain>
</file>

<file path=xl/sharedStrings.xml><?xml version="1.0" encoding="utf-8"?>
<sst xmlns="http://schemas.openxmlformats.org/spreadsheetml/2006/main" count="130" uniqueCount="107">
  <si>
    <t>ПЕРЕЧЕНЬ</t>
  </si>
  <si>
    <t>работ и услуг по содержанию и ремонту</t>
  </si>
  <si>
    <t>общего имущества собственников помещений</t>
  </si>
  <si>
    <t>м2</t>
  </si>
  <si>
    <t>Вид работ</t>
  </si>
  <si>
    <t>Периодичность выполнения работ и оказания услуг</t>
  </si>
  <si>
    <t>Годовая плата, руб.</t>
  </si>
  <si>
    <t xml:space="preserve">Стоимость (плата) на                1 кв. м. общей площади, (руб./мес.)  </t>
  </si>
  <si>
    <t>Услуги и работы, выполняемые постоянно и/или с регулярной периодичностью в течение срока действия договора</t>
  </si>
  <si>
    <t>Работы по содержанию помещений общего пользования</t>
  </si>
  <si>
    <t>Влажная уборка (мытье) лестничных площадок и маршей</t>
  </si>
  <si>
    <t>1 раз в месяц</t>
  </si>
  <si>
    <t>Сухая уборка (подметание) лестничных площадок и маршей, очистка систем защиты от грязи (металлических решеток, ячеистых покрытий, приямков, текстильных матов)</t>
  </si>
  <si>
    <t>1 раз в неделю</t>
  </si>
  <si>
    <t>Мытье окон</t>
  </si>
  <si>
    <t>1 раз в год</t>
  </si>
  <si>
    <t>Содержание земельного участка, входящего в состав общего имущества Многоквартирного дома (в соответствии с межеванием)</t>
  </si>
  <si>
    <t>В холодный период года (ноябрь - март):</t>
  </si>
  <si>
    <t>Сдвигание свежевыпавшего снега на придомовой территории, в т.ч. крыльца и площадки перед входом в подъезд</t>
  </si>
  <si>
    <t>3 раза в неделю</t>
  </si>
  <si>
    <t>Очистка придомовой территории от снега и льда при наличии колейности свыше 5 см (механизированная уборка), с вывозом снега</t>
  </si>
  <si>
    <t xml:space="preserve">по мере необходимости, не менее 7 раз </t>
  </si>
  <si>
    <t>Очистка придомовой территориив, т.ч. крыльца и площадки перед входом в подъезд от снега наносного происхождения (или подметание такой территории, свободной от снежного покрова), очистк урн от мусора</t>
  </si>
  <si>
    <t>2 раза в неделю</t>
  </si>
  <si>
    <t xml:space="preserve">Очистка придомовой территории от наледи и льда, посыпка придомовой территории противоскользящими средствами </t>
  </si>
  <si>
    <t>6 раз в месяц</t>
  </si>
  <si>
    <t>Уборка контейнерных площадок, расположенных на придомовой территории общего имущества многоквартирного дома</t>
  </si>
  <si>
    <t>6 раз в неделю</t>
  </si>
  <si>
    <t>В теплый период года (апрель - октябрь):</t>
  </si>
  <si>
    <t>Подметание и уборка придомовой территории, в т.ч. крыльца и площадки перед входом в подъезд, очистка металлической решетки и приямка, очистка урн от мусора</t>
  </si>
  <si>
    <t>Уборка и выкашивание газонов</t>
  </si>
  <si>
    <t>3 раза за период</t>
  </si>
  <si>
    <t>Обеспечение устранения аварий на внутридомовых инженерных системах в многоквартирном доме, выполнения заявок населения.</t>
  </si>
  <si>
    <t>круглосуточно</t>
  </si>
  <si>
    <t>Проведение дезинсекции помещений, входящих в состав общего имущества в многоквартирном доме</t>
  </si>
  <si>
    <t>4 раза в год</t>
  </si>
  <si>
    <t>Проведение дератизации помещений, входящих в состав общего имущества в многоквартирном доме</t>
  </si>
  <si>
    <t>6 раз в год</t>
  </si>
  <si>
    <t>Управление многоквартирным домом</t>
  </si>
  <si>
    <t>Проведение технических осмотров и  ремонт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</si>
  <si>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</si>
  <si>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 xml:space="preserve"> Работы, выполняемые в отношении всех видов фундаментов</t>
  </si>
  <si>
    <t>осмотры - 2 раза в год, ремонт - согласно плану восстановительных работ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</si>
  <si>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</si>
  <si>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</si>
  <si>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</si>
  <si>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осмотры - 2 раза в год, работы по содержанию -  по мере необходимости,                                         ремонт - согласно плану восстановительных работ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</si>
  <si>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</si>
  <si>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</si>
  <si>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r>
      <t>Работы, выполняемые в целях надлежащего содержания перегородок и внутренней отделки стен</t>
    </r>
    <r>
      <rPr>
        <i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в многоквартирных домах</t>
    </r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</si>
  <si>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</si>
  <si>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осмотры - 2 раза в год, работы по содержанию -  по мере необходимости,                        ремонт - согласно плану восстановительных работ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</si>
  <si>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</si>
  <si>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 xml:space="preserve">Работы, выполняемые в целях надлежащего содержания систем вентиляции в многоквартирном доме </t>
  </si>
  <si>
    <t>осмотр системы вентиляции - 1 раз в год, ремонт - согласно плану восстановительных работ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</si>
  <si>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</si>
  <si>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осмотры - 1 раз в год, обслуживание - постоянно,                              ремонт - согласно плану восстановительных работ</t>
  </si>
  <si>
    <t xml:space="preserve">Работы, выполняемые в целях надлежащего содержания электрооборудования в многоквартирном доме. </t>
  </si>
  <si>
    <t>Текущий ремонт общего имущества многоквартирного дома</t>
  </si>
  <si>
    <t>Согласно плану восстановительных работ</t>
  </si>
  <si>
    <t>ИТОГО</t>
  </si>
  <si>
    <t>№ п/п</t>
  </si>
  <si>
    <t>I.</t>
  </si>
  <si>
    <t>2.1.</t>
  </si>
  <si>
    <t>2.2.</t>
  </si>
  <si>
    <t>II.</t>
  </si>
  <si>
    <t>Общая площадь:</t>
  </si>
  <si>
    <t>Действует с __________20___г. по ________20___г.</t>
  </si>
  <si>
    <t>уборка чердачных и подвальных помещений</t>
  </si>
  <si>
    <t>2.3.</t>
  </si>
  <si>
    <t>Приложение № ___  к договору</t>
  </si>
  <si>
    <t xml:space="preserve"> № ____________ от "____" _________ 20____г.</t>
  </si>
  <si>
    <t xml:space="preserve"> </t>
  </si>
  <si>
    <t>в многоквартирном доме по адресу:</t>
  </si>
  <si>
    <t>Миронова ул.</t>
  </si>
  <si>
    <t>ОДН электроснабжение</t>
  </si>
  <si>
    <t>ежемесячно</t>
  </si>
  <si>
    <t>ОДН холодное водоснабжение</t>
  </si>
  <si>
    <t>ОДН горячее водоснабжение</t>
  </si>
  <si>
    <t>ОДН водоотведение</t>
  </si>
  <si>
    <t xml:space="preserve">Работы, выполняемые в целях надлежащего содержания и ремонта лифта (лифтов) в многоквартирном доме. </t>
  </si>
  <si>
    <t>осмотры - 1 раз в год, обслуживание - постоянно,                   аварийное обслуживание - круглосуточно,                                        ремонт - согласно плану восстановительных работ</t>
  </si>
  <si>
    <t>Работы, выполняемые в зданиях с подвалами</t>
  </si>
  <si>
    <t>Работы по обеспечению требований пожарной безопасности</t>
  </si>
  <si>
    <t>согласно плану работ</t>
  </si>
  <si>
    <t>31 - Г №2</t>
  </si>
  <si>
    <t xml:space="preserve"> 2 раза в год</t>
  </si>
  <si>
    <t>Приложение №  ____  к  договору №_____</t>
  </si>
  <si>
    <t xml:space="preserve">от "      " ________________20____г. </t>
  </si>
  <si>
    <t>Перечень</t>
  </si>
  <si>
    <t xml:space="preserve">дополнительных работ и услуг по содержанию </t>
  </si>
  <si>
    <t>в многоквартирном доме, по адресу:</t>
  </si>
  <si>
    <t>Общая площадь</t>
  </si>
  <si>
    <t>Годовая плата, (руб.)</t>
  </si>
  <si>
    <t xml:space="preserve">Стоимость (плата) на                1 кв. м. общей площади, (руб./мес.)           </t>
  </si>
  <si>
    <t>1.</t>
  </si>
  <si>
    <t>постоянно</t>
  </si>
  <si>
    <t>Миронова</t>
  </si>
  <si>
    <t>-обслуживание домофонов</t>
  </si>
  <si>
    <t>2.</t>
  </si>
  <si>
    <t>-обслуживание видеокамер</t>
  </si>
  <si>
    <t>31-Г № 2</t>
  </si>
  <si>
    <t>3.</t>
  </si>
  <si>
    <t xml:space="preserve"> - содержание вахтеров</t>
  </si>
  <si>
    <t>Содержание зеленых насаждений   проведение субботников по благоустройству территории(уборка и вывоз мусора с применением техники) весной и осенью</t>
  </si>
  <si>
    <r>
      <t>включает в себя: площадь  жилых помещений                     5020,3 м</t>
    </r>
    <r>
      <rPr>
        <vertAlign val="superscript"/>
        <sz val="10"/>
        <color theme="1"/>
        <rFont val="Arial"/>
        <family val="2"/>
        <charset val="204"/>
      </rPr>
      <t>2</t>
    </r>
  </si>
  <si>
    <r>
      <t xml:space="preserve">                                 площадь нежилых помещений              126,6м</t>
    </r>
    <r>
      <rPr>
        <vertAlign val="superscript"/>
        <sz val="10"/>
        <color theme="1"/>
        <rFont val="Arial"/>
        <family val="2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</si>
</sst>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0"/>
      <color theme="1"/>
      <name val="Times New Roman"/>
      <family val="1"/>
      <charset val="204"/>
    </font>
    <font>
      <b/>
      <sz val="8"/>
      <name val="Arial Cyr"/>
      <charset val="204"/>
    </font>
    <font>
      <sz val="8"/>
      <color theme="1"/>
      <name val="Times New Roman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6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2" fontId="7" fillId="0" borderId="11" xfId="1" applyNumberFormat="1" applyFont="1" applyFill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 vertical="center" wrapText="1"/>
    </xf>
    <xf numFmtId="1" fontId="7" fillId="0" borderId="11" xfId="1" applyNumberFormat="1" applyFont="1" applyFill="1" applyBorder="1" applyAlignment="1">
      <alignment horizontal="left" vertical="center" wrapText="1"/>
    </xf>
    <xf numFmtId="1" fontId="7" fillId="0" borderId="0" xfId="1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7" fillId="0" borderId="11" xfId="1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7" fillId="4" borderId="11" xfId="1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" fontId="7" fillId="0" borderId="16" xfId="1" applyNumberFormat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horizontal="center"/>
    </xf>
    <xf numFmtId="1" fontId="7" fillId="0" borderId="18" xfId="1" applyNumberFormat="1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vertical="center" wrapText="1"/>
    </xf>
    <xf numFmtId="2" fontId="7" fillId="0" borderId="19" xfId="1" applyNumberFormat="1" applyFont="1" applyFill="1" applyBorder="1" applyAlignment="1">
      <alignment horizontal="center" wrapText="1"/>
    </xf>
    <xf numFmtId="0" fontId="6" fillId="0" borderId="20" xfId="1" applyFont="1" applyFill="1" applyBorder="1" applyAlignment="1">
      <alignment horizont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Alignment="1"/>
    <xf numFmtId="0" fontId="9" fillId="0" borderId="0" xfId="1" applyFont="1" applyFill="1" applyAlignment="1">
      <alignment horizontal="right" vertical="center"/>
    </xf>
    <xf numFmtId="0" fontId="9" fillId="0" borderId="21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left"/>
    </xf>
    <xf numFmtId="4" fontId="9" fillId="0" borderId="0" xfId="1" applyNumberFormat="1" applyFont="1" applyFill="1" applyAlignment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/>
    </xf>
    <xf numFmtId="4" fontId="9" fillId="0" borderId="0" xfId="0" applyNumberFormat="1" applyFont="1" applyFill="1" applyAlignment="1">
      <alignment horizontal="left"/>
    </xf>
    <xf numFmtId="0" fontId="12" fillId="0" borderId="0" xfId="0" applyFont="1" applyAlignment="1"/>
    <xf numFmtId="0" fontId="0" fillId="0" borderId="0" xfId="0" applyFont="1"/>
    <xf numFmtId="0" fontId="5" fillId="0" borderId="0" xfId="1"/>
    <xf numFmtId="0" fontId="13" fillId="4" borderId="0" xfId="1" applyFont="1" applyFill="1" applyAlignment="1">
      <alignment horizontal="center"/>
    </xf>
    <xf numFmtId="0" fontId="8" fillId="4" borderId="0" xfId="1" applyFont="1" applyFill="1" applyAlignment="1">
      <alignment horizontal="center"/>
    </xf>
    <xf numFmtId="1" fontId="14" fillId="0" borderId="11" xfId="1" applyNumberFormat="1" applyFont="1" applyFill="1" applyBorder="1" applyAlignment="1">
      <alignment horizontal="center" vertical="center" wrapText="1"/>
    </xf>
    <xf numFmtId="0" fontId="14" fillId="4" borderId="11" xfId="1" applyFont="1" applyFill="1" applyBorder="1" applyAlignment="1">
      <alignment horizontal="center" vertical="center" wrapText="1"/>
    </xf>
    <xf numFmtId="0" fontId="15" fillId="4" borderId="11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2" fontId="15" fillId="0" borderId="11" xfId="1" applyNumberFormat="1" applyFont="1" applyFill="1" applyBorder="1" applyAlignment="1">
      <alignment horizontal="center" vertical="center" wrapText="1"/>
    </xf>
    <xf numFmtId="1" fontId="7" fillId="0" borderId="11" xfId="1" applyNumberFormat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wrapText="1"/>
    </xf>
    <xf numFmtId="0" fontId="0" fillId="0" borderId="11" xfId="0" applyBorder="1"/>
    <xf numFmtId="2" fontId="16" fillId="0" borderId="11" xfId="1" applyNumberFormat="1" applyFont="1" applyBorder="1" applyAlignment="1">
      <alignment horizontal="center"/>
    </xf>
    <xf numFmtId="0" fontId="11" fillId="0" borderId="0" xfId="1" applyFont="1"/>
    <xf numFmtId="1" fontId="14" fillId="5" borderId="11" xfId="1" applyNumberFormat="1" applyFont="1" applyFill="1" applyBorder="1" applyAlignment="1">
      <alignment horizontal="center" vertical="center" wrapText="1"/>
    </xf>
    <xf numFmtId="0" fontId="14" fillId="5" borderId="11" xfId="1" applyFont="1" applyFill="1" applyBorder="1" applyAlignment="1">
      <alignment horizontal="center"/>
    </xf>
    <xf numFmtId="0" fontId="17" fillId="5" borderId="11" xfId="1" applyFont="1" applyFill="1" applyBorder="1" applyAlignment="1">
      <alignment horizontal="center"/>
    </xf>
    <xf numFmtId="2" fontId="14" fillId="5" borderId="11" xfId="1" applyNumberFormat="1" applyFont="1" applyFill="1" applyBorder="1" applyAlignment="1">
      <alignment horizontal="center"/>
    </xf>
    <xf numFmtId="2" fontId="16" fillId="5" borderId="11" xfId="1" applyNumberFormat="1" applyFont="1" applyFill="1" applyBorder="1" applyAlignment="1">
      <alignment horizontal="center"/>
    </xf>
    <xf numFmtId="2" fontId="11" fillId="0" borderId="0" xfId="1" applyNumberFormat="1" applyFont="1"/>
    <xf numFmtId="1" fontId="9" fillId="0" borderId="0" xfId="1" applyNumberFormat="1" applyFont="1" applyFill="1" applyBorder="1" applyAlignment="1">
      <alignment horizontal="center"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left" vertical="center"/>
    </xf>
    <xf numFmtId="0" fontId="8" fillId="4" borderId="0" xfId="1" applyFont="1" applyFill="1" applyBorder="1"/>
    <xf numFmtId="2" fontId="13" fillId="0" borderId="0" xfId="1" applyNumberFormat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vertical="center" wrapText="1"/>
    </xf>
    <xf numFmtId="0" fontId="8" fillId="4" borderId="0" xfId="1" applyFont="1" applyFill="1" applyBorder="1" applyAlignment="1">
      <alignment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left" vertical="center" wrapText="1"/>
    </xf>
    <xf numFmtId="0" fontId="13" fillId="4" borderId="0" xfId="1" applyFont="1" applyFill="1" applyAlignment="1">
      <alignment vertical="center" wrapText="1"/>
    </xf>
    <xf numFmtId="0" fontId="8" fillId="4" borderId="0" xfId="1" applyFont="1" applyFill="1" applyAlignment="1">
      <alignment vertical="center" wrapText="1"/>
    </xf>
    <xf numFmtId="2" fontId="13" fillId="0" borderId="0" xfId="1" applyNumberFormat="1" applyFont="1" applyFill="1" applyAlignment="1">
      <alignment horizontal="center" vertical="center" wrapText="1"/>
    </xf>
    <xf numFmtId="1" fontId="13" fillId="4" borderId="0" xfId="1" applyNumberFormat="1" applyFont="1" applyFill="1" applyAlignment="1">
      <alignment horizontal="center" vertical="center" wrapText="1"/>
    </xf>
    <xf numFmtId="1" fontId="13" fillId="0" borderId="0" xfId="1" applyNumberFormat="1" applyFont="1" applyFill="1" applyAlignment="1">
      <alignment horizontal="center" vertical="center" wrapText="1"/>
    </xf>
    <xf numFmtId="1" fontId="13" fillId="0" borderId="0" xfId="1" applyNumberFormat="1" applyFont="1" applyFill="1"/>
    <xf numFmtId="0" fontId="18" fillId="0" borderId="0" xfId="1" applyFont="1"/>
    <xf numFmtId="0" fontId="13" fillId="0" borderId="0" xfId="1" applyFont="1" applyFill="1"/>
    <xf numFmtId="0" fontId="19" fillId="0" borderId="0" xfId="0" applyFont="1"/>
    <xf numFmtId="49" fontId="0" fillId="4" borderId="11" xfId="0" applyNumberFormat="1" applyFill="1" applyBorder="1" applyAlignment="1">
      <alignment vertical="center" wrapText="1"/>
    </xf>
    <xf numFmtId="2" fontId="0" fillId="0" borderId="11" xfId="0" applyNumberFormat="1" applyBorder="1"/>
    <xf numFmtId="0" fontId="20" fillId="4" borderId="11" xfId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4" fontId="12" fillId="0" borderId="0" xfId="0" applyNumberFormat="1" applyFont="1"/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wrapText="1"/>
    </xf>
    <xf numFmtId="0" fontId="7" fillId="0" borderId="19" xfId="1" applyFont="1" applyFill="1" applyBorder="1" applyAlignment="1">
      <alignment horizontal="center" wrapText="1"/>
    </xf>
    <xf numFmtId="0" fontId="22" fillId="0" borderId="5" xfId="0" applyFont="1" applyBorder="1" applyAlignment="1">
      <alignment horizontal="center" vertical="center"/>
    </xf>
    <xf numFmtId="0" fontId="7" fillId="4" borderId="11" xfId="1" applyFont="1" applyFill="1" applyBorder="1" applyAlignment="1">
      <alignment horizontal="center"/>
    </xf>
    <xf numFmtId="2" fontId="7" fillId="0" borderId="19" xfId="1" applyNumberFormat="1" applyFont="1" applyFill="1" applyBorder="1" applyAlignment="1">
      <alignment horizontal="center" vertical="center" wrapText="1"/>
    </xf>
    <xf numFmtId="0" fontId="12" fillId="0" borderId="4" xfId="0" applyFont="1" applyBorder="1"/>
    <xf numFmtId="0" fontId="3" fillId="3" borderId="2" xfId="0" applyFont="1" applyFill="1" applyBorder="1" applyAlignment="1">
      <alignment horizontal="center" vertical="center"/>
    </xf>
    <xf numFmtId="1" fontId="7" fillId="0" borderId="13" xfId="1" applyNumberFormat="1" applyFont="1" applyFill="1" applyBorder="1" applyAlignment="1">
      <alignment horizontal="left" vertical="center" wrapText="1"/>
    </xf>
    <xf numFmtId="1" fontId="7" fillId="0" borderId="14" xfId="1" applyNumberFormat="1" applyFont="1" applyFill="1" applyBorder="1" applyAlignment="1">
      <alignment horizontal="left" vertical="center" wrapText="1"/>
    </xf>
    <xf numFmtId="0" fontId="7" fillId="4" borderId="14" xfId="1" applyFont="1" applyFill="1" applyBorder="1" applyAlignment="1">
      <alignment horizontal="center"/>
    </xf>
    <xf numFmtId="2" fontId="7" fillId="0" borderId="14" xfId="1" applyNumberFormat="1" applyFont="1" applyFill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/>
    </xf>
    <xf numFmtId="1" fontId="7" fillId="0" borderId="16" xfId="1" applyNumberFormat="1" applyFont="1" applyFill="1" applyBorder="1" applyAlignment="1">
      <alignment horizontal="left" vertical="center" wrapText="1"/>
    </xf>
    <xf numFmtId="1" fontId="7" fillId="0" borderId="18" xfId="1" applyNumberFormat="1" applyFont="1" applyFill="1" applyBorder="1" applyAlignment="1">
      <alignment horizontal="left" vertical="center" wrapText="1"/>
    </xf>
    <xf numFmtId="1" fontId="7" fillId="0" borderId="19" xfId="1" applyNumberFormat="1" applyFont="1" applyFill="1" applyBorder="1" applyAlignment="1">
      <alignment horizontal="left" vertical="center" wrapText="1"/>
    </xf>
    <xf numFmtId="0" fontId="7" fillId="4" borderId="19" xfId="1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1" applyFont="1" applyFill="1" applyAlignment="1">
      <alignment horizontal="center" wrapText="1"/>
    </xf>
    <xf numFmtId="0" fontId="0" fillId="0" borderId="0" xfId="0" applyAlignment="1">
      <alignment horizontal="left" vertical="top"/>
    </xf>
    <xf numFmtId="0" fontId="9" fillId="0" borderId="0" xfId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2"/>
  <sheetViews>
    <sheetView tabSelected="1" topLeftCell="A46" workbookViewId="0">
      <selection activeCell="C30" sqref="C30"/>
    </sheetView>
  </sheetViews>
  <sheetFormatPr defaultRowHeight="13.8" x14ac:dyDescent="0.3"/>
  <cols>
    <col min="1" max="1" width="7.33203125" style="111" customWidth="1"/>
    <col min="2" max="2" width="4.109375" style="111" customWidth="1"/>
    <col min="3" max="3" width="41" style="111" customWidth="1"/>
    <col min="4" max="4" width="22.88671875" style="111" customWidth="1"/>
    <col min="5" max="5" width="12" style="111" customWidth="1"/>
    <col min="6" max="6" width="11.109375" style="111" customWidth="1"/>
    <col min="7" max="8" width="8.88671875" style="111"/>
    <col min="9" max="9" width="11.88671875" style="111" customWidth="1"/>
    <col min="10" max="16384" width="8.88671875" style="111"/>
  </cols>
  <sheetData>
    <row r="1" spans="2:8" x14ac:dyDescent="0.3">
      <c r="C1" s="68"/>
      <c r="D1" s="19"/>
      <c r="E1" s="19"/>
      <c r="F1" s="19" t="s">
        <v>70</v>
      </c>
    </row>
    <row r="2" spans="2:8" x14ac:dyDescent="0.3">
      <c r="C2" s="112"/>
      <c r="D2" s="19"/>
      <c r="E2" s="19"/>
      <c r="F2" s="19" t="s">
        <v>71</v>
      </c>
    </row>
    <row r="3" spans="2:8" x14ac:dyDescent="0.3">
      <c r="C3" s="112"/>
      <c r="D3" s="19"/>
      <c r="E3" s="19"/>
      <c r="F3" s="19"/>
    </row>
    <row r="4" spans="2:8" x14ac:dyDescent="0.3">
      <c r="C4" s="112"/>
      <c r="D4" s="19"/>
      <c r="E4" s="19"/>
      <c r="F4" s="19"/>
    </row>
    <row r="5" spans="2:8" x14ac:dyDescent="0.3">
      <c r="C5" s="151" t="s">
        <v>0</v>
      </c>
      <c r="D5" s="151"/>
      <c r="E5" s="151"/>
      <c r="F5" s="113"/>
    </row>
    <row r="6" spans="2:8" x14ac:dyDescent="0.3">
      <c r="C6" s="152" t="s">
        <v>1</v>
      </c>
      <c r="D6" s="152"/>
      <c r="E6" s="152"/>
      <c r="F6" s="114"/>
    </row>
    <row r="7" spans="2:8" x14ac:dyDescent="0.3">
      <c r="C7" s="152" t="s">
        <v>2</v>
      </c>
      <c r="D7" s="152"/>
      <c r="E7" s="152"/>
      <c r="F7" s="114"/>
    </row>
    <row r="8" spans="2:8" x14ac:dyDescent="0.3">
      <c r="C8" s="152" t="s">
        <v>73</v>
      </c>
      <c r="D8" s="152"/>
      <c r="E8" s="152"/>
      <c r="F8" s="114"/>
    </row>
    <row r="9" spans="2:8" ht="14.4" thickBot="1" x14ac:dyDescent="0.35">
      <c r="C9" s="115" t="s">
        <v>74</v>
      </c>
      <c r="D9" s="116" t="s">
        <v>85</v>
      </c>
    </row>
    <row r="10" spans="2:8" ht="14.4" thickBot="1" x14ac:dyDescent="0.35">
      <c r="C10" s="117" t="s">
        <v>66</v>
      </c>
      <c r="D10" s="118">
        <v>5146.8999999999996</v>
      </c>
      <c r="E10" s="119" t="s">
        <v>3</v>
      </c>
      <c r="F10" s="119"/>
    </row>
    <row r="11" spans="2:8" ht="15.6" x14ac:dyDescent="0.3">
      <c r="C11" s="152" t="s">
        <v>105</v>
      </c>
      <c r="D11" s="152"/>
      <c r="E11" s="119"/>
      <c r="F11" s="119"/>
    </row>
    <row r="12" spans="2:8" ht="15.6" x14ac:dyDescent="0.3">
      <c r="C12" s="152" t="s">
        <v>106</v>
      </c>
      <c r="D12" s="151"/>
      <c r="E12" s="119"/>
      <c r="F12" s="119"/>
    </row>
    <row r="13" spans="2:8" x14ac:dyDescent="0.3">
      <c r="C13" s="114"/>
      <c r="D13" s="113"/>
      <c r="E13" s="119"/>
      <c r="F13" s="119"/>
    </row>
    <row r="14" spans="2:8" ht="14.4" thickBot="1" x14ac:dyDescent="0.35">
      <c r="C14" s="120" t="s">
        <v>67</v>
      </c>
      <c r="D14" s="120"/>
      <c r="E14" s="121"/>
      <c r="F14" s="121"/>
    </row>
    <row r="15" spans="2:8" ht="79.8" thickBot="1" x14ac:dyDescent="0.35">
      <c r="B15" s="6" t="s">
        <v>61</v>
      </c>
      <c r="C15" s="2" t="s">
        <v>4</v>
      </c>
      <c r="D15" s="8" t="s">
        <v>5</v>
      </c>
      <c r="E15" s="6" t="s">
        <v>6</v>
      </c>
      <c r="F15" s="6" t="s">
        <v>7</v>
      </c>
      <c r="H15" s="111" t="s">
        <v>72</v>
      </c>
    </row>
    <row r="16" spans="2:8" ht="53.4" thickBot="1" x14ac:dyDescent="0.35">
      <c r="B16" s="9" t="s">
        <v>62</v>
      </c>
      <c r="C16" s="10" t="s">
        <v>8</v>
      </c>
      <c r="D16" s="2"/>
      <c r="E16" s="11">
        <f>E17+E22+E34+E35+E36+E37</f>
        <v>745168.18200000003</v>
      </c>
      <c r="F16" s="11">
        <f>F17+F22+F34+F35+F36+F37</f>
        <v>14.330000000000002</v>
      </c>
      <c r="G16" s="122"/>
    </row>
    <row r="17" spans="2:7" ht="27" thickBot="1" x14ac:dyDescent="0.35">
      <c r="B17" s="7">
        <v>1</v>
      </c>
      <c r="C17" s="3" t="s">
        <v>9</v>
      </c>
      <c r="D17" s="123"/>
      <c r="E17" s="11">
        <f>F17*D10*12</f>
        <v>154407</v>
      </c>
      <c r="F17" s="11">
        <f>F18+F19+F20+F21</f>
        <v>2.5</v>
      </c>
    </row>
    <row r="18" spans="2:7" ht="27" thickBot="1" x14ac:dyDescent="0.35">
      <c r="B18" s="149"/>
      <c r="C18" s="4" t="s">
        <v>10</v>
      </c>
      <c r="D18" s="124" t="s">
        <v>11</v>
      </c>
      <c r="E18" s="12">
        <f>F18*D10*12</f>
        <v>56821.775999999998</v>
      </c>
      <c r="F18" s="12">
        <v>0.92</v>
      </c>
    </row>
    <row r="19" spans="2:7" ht="53.4" thickBot="1" x14ac:dyDescent="0.35">
      <c r="B19" s="150"/>
      <c r="C19" s="4" t="s">
        <v>12</v>
      </c>
      <c r="D19" s="124" t="s">
        <v>13</v>
      </c>
      <c r="E19" s="12">
        <f>F19*D10*12</f>
        <v>95732.34</v>
      </c>
      <c r="F19" s="12">
        <v>1.55</v>
      </c>
    </row>
    <row r="20" spans="2:7" s="126" customFormat="1" ht="14.4" thickBot="1" x14ac:dyDescent="0.35">
      <c r="B20" s="52"/>
      <c r="C20" s="53" t="s">
        <v>68</v>
      </c>
      <c r="D20" s="125"/>
      <c r="E20" s="54">
        <f>F20*D10*12</f>
        <v>1235.2559999999999</v>
      </c>
      <c r="F20" s="54">
        <v>0.02</v>
      </c>
    </row>
    <row r="21" spans="2:7" ht="14.4" thickBot="1" x14ac:dyDescent="0.35">
      <c r="B21" s="110"/>
      <c r="C21" s="4" t="s">
        <v>14</v>
      </c>
      <c r="D21" s="124" t="s">
        <v>15</v>
      </c>
      <c r="E21" s="24">
        <f>F21*D10*12</f>
        <v>617.62799999999993</v>
      </c>
      <c r="F21" s="16">
        <v>0.01</v>
      </c>
    </row>
    <row r="22" spans="2:7" ht="53.4" thickBot="1" x14ac:dyDescent="0.35">
      <c r="B22" s="7">
        <v>2</v>
      </c>
      <c r="C22" s="3" t="s">
        <v>16</v>
      </c>
      <c r="D22" s="4"/>
      <c r="E22" s="13">
        <f>E23+E29+E33</f>
        <v>159039.20999999996</v>
      </c>
      <c r="F22" s="17">
        <f>F23+F29+F33</f>
        <v>4.8400000000000007</v>
      </c>
      <c r="G22" s="122"/>
    </row>
    <row r="23" spans="2:7" ht="14.4" thickBot="1" x14ac:dyDescent="0.35">
      <c r="B23" s="110" t="s">
        <v>63</v>
      </c>
      <c r="C23" s="3" t="s">
        <v>17</v>
      </c>
      <c r="D23" s="4"/>
      <c r="E23" s="13">
        <f>F23*D10*5</f>
        <v>66652.354999999981</v>
      </c>
      <c r="F23" s="11">
        <f>F24+F25+F26+F27+F28</f>
        <v>2.59</v>
      </c>
    </row>
    <row r="24" spans="2:7" ht="40.200000000000003" thickBot="1" x14ac:dyDescent="0.35">
      <c r="B24" s="110"/>
      <c r="C24" s="4" t="s">
        <v>18</v>
      </c>
      <c r="D24" s="124" t="s">
        <v>19</v>
      </c>
      <c r="E24" s="110">
        <f>F24*D10*5</f>
        <v>2058.7599999999998</v>
      </c>
      <c r="F24" s="6">
        <v>0.08</v>
      </c>
    </row>
    <row r="25" spans="2:7" ht="40.200000000000003" thickBot="1" x14ac:dyDescent="0.35">
      <c r="B25" s="110"/>
      <c r="C25" s="4" t="s">
        <v>20</v>
      </c>
      <c r="D25" s="124" t="s">
        <v>21</v>
      </c>
      <c r="E25" s="14">
        <f>F25*D10*5</f>
        <v>27793.260000000002</v>
      </c>
      <c r="F25" s="12">
        <v>1.08</v>
      </c>
    </row>
    <row r="26" spans="2:7" ht="79.8" thickBot="1" x14ac:dyDescent="0.35">
      <c r="B26" s="110"/>
      <c r="C26" s="4" t="s">
        <v>22</v>
      </c>
      <c r="D26" s="124" t="s">
        <v>23</v>
      </c>
      <c r="E26" s="110">
        <f>F26*D10*5</f>
        <v>1544.0699999999997</v>
      </c>
      <c r="F26" s="6">
        <v>0.06</v>
      </c>
    </row>
    <row r="27" spans="2:7" ht="40.200000000000003" thickBot="1" x14ac:dyDescent="0.35">
      <c r="B27" s="110"/>
      <c r="C27" s="4" t="s">
        <v>24</v>
      </c>
      <c r="D27" s="124" t="s">
        <v>25</v>
      </c>
      <c r="E27" s="14">
        <f>F27*D10*5</f>
        <v>27535.915000000001</v>
      </c>
      <c r="F27" s="12">
        <v>1.07</v>
      </c>
    </row>
    <row r="28" spans="2:7" ht="40.200000000000003" thickBot="1" x14ac:dyDescent="0.35">
      <c r="B28" s="110"/>
      <c r="C28" s="4" t="s">
        <v>26</v>
      </c>
      <c r="D28" s="124" t="s">
        <v>27</v>
      </c>
      <c r="E28" s="24">
        <f>F28*D10*5</f>
        <v>7720.3499999999995</v>
      </c>
      <c r="F28" s="55">
        <v>0.3</v>
      </c>
    </row>
    <row r="29" spans="2:7" ht="14.4" thickBot="1" x14ac:dyDescent="0.35">
      <c r="B29" s="110" t="s">
        <v>64</v>
      </c>
      <c r="C29" s="3" t="s">
        <v>28</v>
      </c>
      <c r="D29" s="4"/>
      <c r="E29" s="13">
        <f>F29*D10*7</f>
        <v>65211.222999999998</v>
      </c>
      <c r="F29" s="11">
        <f>F30+F31+F32</f>
        <v>1.81</v>
      </c>
    </row>
    <row r="30" spans="2:7" ht="66.599999999999994" thickBot="1" x14ac:dyDescent="0.35">
      <c r="B30" s="110"/>
      <c r="C30" s="4" t="s">
        <v>29</v>
      </c>
      <c r="D30" s="124" t="s">
        <v>19</v>
      </c>
      <c r="E30" s="14">
        <f>F30*D10*7</f>
        <v>47917.638999999996</v>
      </c>
      <c r="F30" s="12">
        <v>1.33</v>
      </c>
    </row>
    <row r="31" spans="2:7" ht="14.4" thickBot="1" x14ac:dyDescent="0.35">
      <c r="B31" s="7"/>
      <c r="C31" s="4" t="s">
        <v>30</v>
      </c>
      <c r="D31" s="124" t="s">
        <v>31</v>
      </c>
      <c r="E31" s="14">
        <f>F31*D10*7</f>
        <v>6485.0939999999991</v>
      </c>
      <c r="F31" s="12">
        <v>0.18</v>
      </c>
    </row>
    <row r="32" spans="2:7" ht="40.200000000000003" thickBot="1" x14ac:dyDescent="0.35">
      <c r="B32" s="7"/>
      <c r="C32" s="4" t="s">
        <v>26</v>
      </c>
      <c r="D32" s="124" t="s">
        <v>27</v>
      </c>
      <c r="E32" s="110">
        <f>F32*D10*7</f>
        <v>10808.49</v>
      </c>
      <c r="F32" s="55">
        <v>0.3</v>
      </c>
    </row>
    <row r="33" spans="2:8" ht="53.4" thickBot="1" x14ac:dyDescent="0.35">
      <c r="B33" s="110" t="s">
        <v>69</v>
      </c>
      <c r="C33" s="4" t="s">
        <v>104</v>
      </c>
      <c r="D33" s="124" t="s">
        <v>86</v>
      </c>
      <c r="E33" s="14">
        <f>F33*D10*12</f>
        <v>27175.631999999998</v>
      </c>
      <c r="F33" s="54">
        <v>0.44</v>
      </c>
    </row>
    <row r="34" spans="2:8" ht="53.4" thickBot="1" x14ac:dyDescent="0.35">
      <c r="B34" s="7">
        <v>3</v>
      </c>
      <c r="C34" s="3" t="s">
        <v>32</v>
      </c>
      <c r="D34" s="124" t="s">
        <v>33</v>
      </c>
      <c r="E34" s="13">
        <f>F34*D10*12</f>
        <v>83997.407999999996</v>
      </c>
      <c r="F34" s="11">
        <v>1.36</v>
      </c>
    </row>
    <row r="35" spans="2:8" ht="40.200000000000003" thickBot="1" x14ac:dyDescent="0.35">
      <c r="B35" s="7">
        <v>4</v>
      </c>
      <c r="C35" s="3" t="s">
        <v>34</v>
      </c>
      <c r="D35" s="124" t="s">
        <v>35</v>
      </c>
      <c r="E35" s="13">
        <f>F35*D10*12</f>
        <v>9264.42</v>
      </c>
      <c r="F35" s="50">
        <v>0.15</v>
      </c>
    </row>
    <row r="36" spans="2:8" ht="40.200000000000003" thickBot="1" x14ac:dyDescent="0.35">
      <c r="B36" s="7">
        <v>5</v>
      </c>
      <c r="C36" s="3" t="s">
        <v>36</v>
      </c>
      <c r="D36" s="124" t="s">
        <v>37</v>
      </c>
      <c r="E36" s="7">
        <f>F36*D10*12</f>
        <v>4323.3960000000006</v>
      </c>
      <c r="F36" s="51">
        <v>7.0000000000000007E-2</v>
      </c>
    </row>
    <row r="37" spans="2:8" ht="14.4" thickBot="1" x14ac:dyDescent="0.35">
      <c r="B37" s="7">
        <v>6</v>
      </c>
      <c r="C37" s="3" t="s">
        <v>38</v>
      </c>
      <c r="D37" s="124"/>
      <c r="E37" s="13">
        <f>F37*D10*12</f>
        <v>334136.74800000002</v>
      </c>
      <c r="F37" s="18">
        <v>5.41</v>
      </c>
    </row>
    <row r="38" spans="2:8" ht="27" thickBot="1" x14ac:dyDescent="0.35">
      <c r="B38" s="7" t="s">
        <v>65</v>
      </c>
      <c r="C38" s="123" t="s">
        <v>39</v>
      </c>
      <c r="D38" s="4"/>
      <c r="E38" s="13">
        <f>E39+E49+E55</f>
        <v>1075290.348</v>
      </c>
      <c r="F38" s="11">
        <f>F39+F49+F55</f>
        <v>17.409999999999997</v>
      </c>
    </row>
    <row r="39" spans="2:8" ht="106.2" thickBot="1" x14ac:dyDescent="0.35">
      <c r="B39" s="26">
        <v>7</v>
      </c>
      <c r="C39" s="27" t="s">
        <v>40</v>
      </c>
      <c r="D39" s="127"/>
      <c r="E39" s="18">
        <f>F39*D10*12</f>
        <v>32734.284</v>
      </c>
      <c r="F39" s="18">
        <f>F40+F42+F43+F44+F45+F46+F47+F48+F41</f>
        <v>0.53</v>
      </c>
    </row>
    <row r="40" spans="2:8" ht="52.8" x14ac:dyDescent="0.3">
      <c r="B40" s="31"/>
      <c r="C40" s="32" t="s">
        <v>41</v>
      </c>
      <c r="D40" s="128" t="s">
        <v>42</v>
      </c>
      <c r="E40" s="43">
        <f>F40*D10*12</f>
        <v>1852.8839999999998</v>
      </c>
      <c r="F40" s="34">
        <v>0.03</v>
      </c>
    </row>
    <row r="41" spans="2:8" ht="39.6" x14ac:dyDescent="0.3">
      <c r="B41" s="44"/>
      <c r="C41" s="28" t="s">
        <v>82</v>
      </c>
      <c r="D41" s="129" t="s">
        <v>42</v>
      </c>
      <c r="E41" s="29">
        <f>F41*D10*12</f>
        <v>1852.8839999999998</v>
      </c>
      <c r="F41" s="45">
        <v>0.03</v>
      </c>
      <c r="H41" s="111" t="s">
        <v>72</v>
      </c>
    </row>
    <row r="42" spans="2:8" ht="52.8" x14ac:dyDescent="0.3">
      <c r="B42" s="44"/>
      <c r="C42" s="42" t="s">
        <v>43</v>
      </c>
      <c r="D42" s="130" t="s">
        <v>42</v>
      </c>
      <c r="E42" s="41">
        <f>F42*D10*12</f>
        <v>617.62799999999993</v>
      </c>
      <c r="F42" s="45">
        <v>0.01</v>
      </c>
    </row>
    <row r="43" spans="2:8" ht="52.8" x14ac:dyDescent="0.3">
      <c r="B43" s="44"/>
      <c r="C43" s="42" t="s">
        <v>44</v>
      </c>
      <c r="D43" s="130" t="s">
        <v>42</v>
      </c>
      <c r="E43" s="41">
        <f>F43*D10*12</f>
        <v>617.62799999999993</v>
      </c>
      <c r="F43" s="45">
        <v>0.01</v>
      </c>
    </row>
    <row r="44" spans="2:8" ht="79.2" x14ac:dyDescent="0.3">
      <c r="B44" s="44"/>
      <c r="C44" s="42" t="s">
        <v>45</v>
      </c>
      <c r="D44" s="130" t="s">
        <v>46</v>
      </c>
      <c r="E44" s="41">
        <f>F44*D10*12</f>
        <v>16058.328</v>
      </c>
      <c r="F44" s="45">
        <v>0.26</v>
      </c>
    </row>
    <row r="45" spans="2:8" ht="52.8" x14ac:dyDescent="0.3">
      <c r="B45" s="44"/>
      <c r="C45" s="42" t="s">
        <v>47</v>
      </c>
      <c r="D45" s="130" t="s">
        <v>42</v>
      </c>
      <c r="E45" s="41">
        <f>F45*D10*12</f>
        <v>617.62799999999993</v>
      </c>
      <c r="F45" s="45">
        <v>0.01</v>
      </c>
    </row>
    <row r="46" spans="2:8" ht="52.8" x14ac:dyDescent="0.3">
      <c r="B46" s="35"/>
      <c r="C46" s="42" t="s">
        <v>48</v>
      </c>
      <c r="D46" s="130" t="s">
        <v>42</v>
      </c>
      <c r="E46" s="41">
        <f>D10*F46*12</f>
        <v>1235.2559999999999</v>
      </c>
      <c r="F46" s="45">
        <v>0.02</v>
      </c>
    </row>
    <row r="47" spans="2:8" ht="52.8" x14ac:dyDescent="0.3">
      <c r="B47" s="44"/>
      <c r="C47" s="42" t="s">
        <v>49</v>
      </c>
      <c r="D47" s="130" t="s">
        <v>42</v>
      </c>
      <c r="E47" s="41">
        <f>F47*D10*12</f>
        <v>3088.1399999999994</v>
      </c>
      <c r="F47" s="45">
        <v>0.05</v>
      </c>
    </row>
    <row r="48" spans="2:8" ht="79.8" thickBot="1" x14ac:dyDescent="0.35">
      <c r="B48" s="46"/>
      <c r="C48" s="47" t="s">
        <v>50</v>
      </c>
      <c r="D48" s="131" t="s">
        <v>51</v>
      </c>
      <c r="E48" s="48">
        <f>F48*D10*12</f>
        <v>6793.9079999999994</v>
      </c>
      <c r="F48" s="49">
        <v>0.11</v>
      </c>
    </row>
    <row r="49" spans="2:9" ht="66.599999999999994" thickBot="1" x14ac:dyDescent="0.35">
      <c r="B49" s="26">
        <v>8</v>
      </c>
      <c r="C49" s="27" t="s">
        <v>52</v>
      </c>
      <c r="D49" s="127"/>
      <c r="E49" s="18">
        <f>F49*D10*12</f>
        <v>837503.56799999997</v>
      </c>
      <c r="F49" s="18">
        <f>F50+F51+F52+F53+F54</f>
        <v>13.559999999999999</v>
      </c>
    </row>
    <row r="50" spans="2:9" ht="79.2" x14ac:dyDescent="0.3">
      <c r="B50" s="31"/>
      <c r="C50" s="32" t="s">
        <v>53</v>
      </c>
      <c r="D50" s="128" t="s">
        <v>54</v>
      </c>
      <c r="E50" s="33">
        <f>F50*D10*12</f>
        <v>3088.1399999999994</v>
      </c>
      <c r="F50" s="34">
        <v>0.05</v>
      </c>
    </row>
    <row r="51" spans="2:9" ht="79.2" x14ac:dyDescent="0.3">
      <c r="B51" s="35"/>
      <c r="C51" s="28" t="s">
        <v>55</v>
      </c>
      <c r="D51" s="130" t="s">
        <v>56</v>
      </c>
      <c r="E51" s="29">
        <f>F51*D10*12</f>
        <v>203817.23999999996</v>
      </c>
      <c r="F51" s="36">
        <v>3.3</v>
      </c>
    </row>
    <row r="52" spans="2:9" ht="79.2" x14ac:dyDescent="0.3">
      <c r="B52" s="37"/>
      <c r="C52" s="28" t="s">
        <v>57</v>
      </c>
      <c r="D52" s="130" t="s">
        <v>56</v>
      </c>
      <c r="E52" s="29">
        <f>F52*D10*12</f>
        <v>29646.143999999997</v>
      </c>
      <c r="F52" s="36">
        <v>0.48</v>
      </c>
    </row>
    <row r="53" spans="2:9" ht="119.4" x14ac:dyDescent="0.3">
      <c r="B53" s="38"/>
      <c r="C53" s="30" t="s">
        <v>80</v>
      </c>
      <c r="D53" s="132" t="s">
        <v>81</v>
      </c>
      <c r="E53" s="25">
        <f>F53*D10*12</f>
        <v>285961.76399999997</v>
      </c>
      <c r="F53" s="39">
        <v>4.63</v>
      </c>
      <c r="I53" s="111" t="s">
        <v>72</v>
      </c>
    </row>
    <row r="54" spans="2:9" s="126" customFormat="1" ht="27" thickBot="1" x14ac:dyDescent="0.35">
      <c r="B54" s="40"/>
      <c r="C54" s="56" t="s">
        <v>83</v>
      </c>
      <c r="D54" s="133" t="s">
        <v>84</v>
      </c>
      <c r="E54" s="57">
        <f>F54*D10*12</f>
        <v>314990.27999999991</v>
      </c>
      <c r="F54" s="58">
        <v>5.0999999999999996</v>
      </c>
    </row>
    <row r="55" spans="2:9" ht="40.200000000000003" thickBot="1" x14ac:dyDescent="0.35">
      <c r="B55" s="134">
        <v>9</v>
      </c>
      <c r="C55" s="3" t="s">
        <v>58</v>
      </c>
      <c r="D55" s="124" t="s">
        <v>59</v>
      </c>
      <c r="E55" s="13">
        <f>F55*D10*12</f>
        <v>205052.49599999998</v>
      </c>
      <c r="F55" s="13">
        <v>3.32</v>
      </c>
    </row>
    <row r="56" spans="2:9" ht="14.4" thickBot="1" x14ac:dyDescent="0.35">
      <c r="B56" s="137"/>
      <c r="C56" s="138" t="s">
        <v>60</v>
      </c>
      <c r="D56" s="5"/>
      <c r="E56" s="15">
        <f>E16+E38</f>
        <v>1820458.53</v>
      </c>
      <c r="F56" s="15">
        <f>F16+F38</f>
        <v>31.74</v>
      </c>
    </row>
    <row r="57" spans="2:9" x14ac:dyDescent="0.3">
      <c r="B57" s="139"/>
      <c r="C57" s="140" t="s">
        <v>75</v>
      </c>
      <c r="D57" s="141" t="s">
        <v>76</v>
      </c>
      <c r="E57" s="142"/>
      <c r="F57" s="143">
        <v>10.3</v>
      </c>
    </row>
    <row r="58" spans="2:9" x14ac:dyDescent="0.3">
      <c r="B58" s="144"/>
      <c r="C58" s="22" t="s">
        <v>77</v>
      </c>
      <c r="D58" s="135" t="s">
        <v>76</v>
      </c>
      <c r="E58" s="20"/>
      <c r="F58" s="39">
        <v>0.11</v>
      </c>
    </row>
    <row r="59" spans="2:9" x14ac:dyDescent="0.3">
      <c r="B59" s="144"/>
      <c r="C59" s="22" t="s">
        <v>78</v>
      </c>
      <c r="D59" s="135" t="s">
        <v>76</v>
      </c>
      <c r="E59" s="21"/>
      <c r="F59" s="39">
        <v>0.6</v>
      </c>
    </row>
    <row r="60" spans="2:9" ht="14.4" thickBot="1" x14ac:dyDescent="0.35">
      <c r="B60" s="145"/>
      <c r="C60" s="146" t="s">
        <v>79</v>
      </c>
      <c r="D60" s="147" t="s">
        <v>76</v>
      </c>
      <c r="E60" s="136"/>
      <c r="F60" s="148">
        <v>0.17</v>
      </c>
    </row>
    <row r="62" spans="2:9" x14ac:dyDescent="0.3">
      <c r="C62" s="23"/>
    </row>
  </sheetData>
  <mergeCells count="7">
    <mergeCell ref="B18:B19"/>
    <mergeCell ref="C5:E5"/>
    <mergeCell ref="C6:E6"/>
    <mergeCell ref="C7:E7"/>
    <mergeCell ref="C8:E8"/>
    <mergeCell ref="C11:D11"/>
    <mergeCell ref="C12:D1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E20" sqref="E20"/>
    </sheetView>
  </sheetViews>
  <sheetFormatPr defaultRowHeight="14.4" x14ac:dyDescent="0.3"/>
  <cols>
    <col min="1" max="1" width="4.109375" customWidth="1"/>
    <col min="2" max="2" width="36.21875" customWidth="1"/>
    <col min="3" max="3" width="14.88671875" style="106" customWidth="1"/>
    <col min="4" max="4" width="10.44140625" customWidth="1"/>
    <col min="5" max="5" width="10.109375" style="68" customWidth="1"/>
    <col min="6" max="6" width="13" customWidth="1"/>
  </cols>
  <sheetData>
    <row r="1" spans="1:6" x14ac:dyDescent="0.3">
      <c r="C1" s="154" t="s">
        <v>87</v>
      </c>
      <c r="D1" s="154"/>
      <c r="E1" s="154"/>
    </row>
    <row r="2" spans="1:6" x14ac:dyDescent="0.3">
      <c r="C2" s="154" t="s">
        <v>88</v>
      </c>
      <c r="D2" s="154"/>
      <c r="E2" s="154"/>
    </row>
    <row r="3" spans="1:6" ht="15.6" x14ac:dyDescent="0.3">
      <c r="A3" s="59"/>
      <c r="B3" s="155" t="s">
        <v>89</v>
      </c>
      <c r="C3" s="155"/>
      <c r="D3" s="155"/>
      <c r="E3" s="60"/>
    </row>
    <row r="4" spans="1:6" ht="15.6" x14ac:dyDescent="0.3">
      <c r="A4" s="59"/>
      <c r="B4" s="155" t="s">
        <v>90</v>
      </c>
      <c r="C4" s="155"/>
      <c r="D4" s="155"/>
      <c r="E4" s="60"/>
    </row>
    <row r="5" spans="1:6" ht="15.6" x14ac:dyDescent="0.3">
      <c r="A5" s="59"/>
      <c r="B5" s="155" t="s">
        <v>2</v>
      </c>
      <c r="C5" s="155"/>
      <c r="D5" s="155"/>
      <c r="E5" s="60"/>
    </row>
    <row r="6" spans="1:6" ht="15.6" x14ac:dyDescent="0.3">
      <c r="A6" s="59"/>
      <c r="B6" s="153" t="s">
        <v>91</v>
      </c>
      <c r="C6" s="153"/>
      <c r="D6" s="153"/>
      <c r="E6" s="60"/>
    </row>
    <row r="7" spans="1:6" ht="15.6" x14ac:dyDescent="0.3">
      <c r="A7" s="61"/>
      <c r="B7" s="62" t="s">
        <v>97</v>
      </c>
      <c r="C7" s="63" t="s">
        <v>101</v>
      </c>
      <c r="D7" s="64"/>
      <c r="E7" s="60"/>
    </row>
    <row r="8" spans="1:6" s="69" customFormat="1" ht="16.2" thickBot="1" x14ac:dyDescent="0.35">
      <c r="A8" s="65"/>
      <c r="B8" s="66" t="s">
        <v>92</v>
      </c>
      <c r="C8" s="1">
        <v>5146.8999999999996</v>
      </c>
      <c r="D8" s="67" t="s">
        <v>3</v>
      </c>
      <c r="E8" s="68"/>
    </row>
    <row r="9" spans="1:6" ht="15.6" x14ac:dyDescent="0.3">
      <c r="A9" s="70"/>
      <c r="B9" s="71"/>
      <c r="C9" s="72"/>
      <c r="D9" s="70"/>
      <c r="E9" s="60"/>
    </row>
    <row r="10" spans="1:6" ht="72" x14ac:dyDescent="0.3">
      <c r="A10" s="73" t="s">
        <v>61</v>
      </c>
      <c r="B10" s="74" t="s">
        <v>4</v>
      </c>
      <c r="C10" s="75" t="s">
        <v>5</v>
      </c>
      <c r="D10" s="76" t="s">
        <v>93</v>
      </c>
      <c r="E10" s="77" t="s">
        <v>94</v>
      </c>
    </row>
    <row r="11" spans="1:6" ht="15.6" x14ac:dyDescent="0.3">
      <c r="A11" s="78" t="s">
        <v>95</v>
      </c>
      <c r="B11" s="107" t="s">
        <v>98</v>
      </c>
      <c r="C11" s="79" t="s">
        <v>96</v>
      </c>
      <c r="D11" s="108">
        <f>E11*C8*12</f>
        <v>49410.239999999991</v>
      </c>
      <c r="E11" s="81">
        <v>0.8</v>
      </c>
      <c r="F11" s="82"/>
    </row>
    <row r="12" spans="1:6" ht="15.6" x14ac:dyDescent="0.3">
      <c r="A12" s="78" t="s">
        <v>99</v>
      </c>
      <c r="B12" s="107" t="s">
        <v>100</v>
      </c>
      <c r="C12" s="79" t="s">
        <v>96</v>
      </c>
      <c r="D12" s="80">
        <f>C8*E12*12</f>
        <v>30881.399999999998</v>
      </c>
      <c r="E12" s="81">
        <v>0.5</v>
      </c>
      <c r="F12" s="82"/>
    </row>
    <row r="13" spans="1:6" ht="15.6" x14ac:dyDescent="0.3">
      <c r="A13" s="78" t="s">
        <v>102</v>
      </c>
      <c r="B13" s="109" t="s">
        <v>103</v>
      </c>
      <c r="C13" s="79" t="s">
        <v>96</v>
      </c>
      <c r="D13" s="80">
        <f>E13*C8*12</f>
        <v>804769.28399999987</v>
      </c>
      <c r="E13" s="81">
        <v>13.03</v>
      </c>
      <c r="F13" s="88"/>
    </row>
    <row r="14" spans="1:6" x14ac:dyDescent="0.3">
      <c r="A14" s="83"/>
      <c r="B14" s="84" t="s">
        <v>60</v>
      </c>
      <c r="C14" s="85"/>
      <c r="D14" s="86">
        <f>D11+D12+D13</f>
        <v>885060.92399999988</v>
      </c>
      <c r="E14" s="87">
        <f>E11+E12+E13</f>
        <v>14.33</v>
      </c>
      <c r="F14" s="70"/>
    </row>
    <row r="15" spans="1:6" ht="15" x14ac:dyDescent="0.3">
      <c r="A15" s="90"/>
      <c r="B15" s="91"/>
      <c r="C15" s="92"/>
      <c r="D15" s="93"/>
      <c r="E15" s="60"/>
      <c r="F15" s="70"/>
    </row>
    <row r="16" spans="1:6" ht="15.6" x14ac:dyDescent="0.3">
      <c r="A16" s="89"/>
      <c r="B16" s="94"/>
      <c r="C16" s="95"/>
      <c r="D16" s="96"/>
      <c r="E16" s="60"/>
      <c r="F16" s="70"/>
    </row>
    <row r="17" spans="1:6" ht="15.6" x14ac:dyDescent="0.3">
      <c r="A17" s="89"/>
      <c r="B17" s="94"/>
      <c r="C17" s="95"/>
      <c r="D17" s="96"/>
      <c r="E17" s="60"/>
      <c r="F17" s="70"/>
    </row>
    <row r="18" spans="1:6" ht="15.6" x14ac:dyDescent="0.3">
      <c r="A18" s="89"/>
      <c r="B18" s="94"/>
      <c r="C18" s="95"/>
      <c r="D18" s="96"/>
      <c r="E18" s="60"/>
      <c r="F18" s="70"/>
    </row>
    <row r="19" spans="1:6" ht="15.6" x14ac:dyDescent="0.3">
      <c r="A19" s="89"/>
      <c r="B19" s="97"/>
      <c r="C19" s="95"/>
      <c r="D19" s="96"/>
      <c r="E19" s="60"/>
      <c r="F19" s="70"/>
    </row>
    <row r="20" spans="1:6" ht="15" x14ac:dyDescent="0.3">
      <c r="A20" s="101"/>
      <c r="B20" s="98"/>
      <c r="C20" s="99"/>
      <c r="D20" s="100"/>
    </row>
    <row r="21" spans="1:6" ht="15" x14ac:dyDescent="0.3">
      <c r="A21" s="102"/>
      <c r="B21" s="98"/>
      <c r="C21" s="99"/>
      <c r="D21" s="100"/>
    </row>
    <row r="22" spans="1:6" ht="15.6" x14ac:dyDescent="0.3">
      <c r="A22" s="103"/>
      <c r="B22" s="70"/>
      <c r="C22" s="104"/>
      <c r="D22" s="105"/>
    </row>
    <row r="23" spans="1:6" ht="15.6" x14ac:dyDescent="0.3">
      <c r="A23" s="103"/>
      <c r="B23" s="70"/>
      <c r="C23" s="104"/>
      <c r="D23" s="105"/>
      <c r="E23"/>
    </row>
    <row r="24" spans="1:6" ht="15.6" x14ac:dyDescent="0.3">
      <c r="A24" s="103"/>
      <c r="B24" s="70"/>
      <c r="C24" s="104"/>
      <c r="D24" s="105"/>
      <c r="E24"/>
    </row>
    <row r="25" spans="1:6" ht="15.6" x14ac:dyDescent="0.3">
      <c r="A25" s="103"/>
      <c r="B25" s="70"/>
      <c r="C25" s="104"/>
      <c r="D25" s="105"/>
      <c r="E25"/>
    </row>
    <row r="26" spans="1:6" ht="15.6" x14ac:dyDescent="0.3">
      <c r="A26" s="103"/>
      <c r="B26" s="70"/>
      <c r="C26" s="104"/>
      <c r="D26" s="105"/>
      <c r="E26"/>
    </row>
    <row r="27" spans="1:6" ht="15.6" x14ac:dyDescent="0.3">
      <c r="A27" s="103"/>
      <c r="B27" s="70"/>
      <c r="C27" s="104"/>
      <c r="D27" s="105"/>
      <c r="E27"/>
    </row>
    <row r="28" spans="1:6" ht="15.6" x14ac:dyDescent="0.3">
      <c r="A28" s="103"/>
      <c r="B28" s="70"/>
      <c r="C28" s="104"/>
      <c r="D28" s="105"/>
      <c r="E28"/>
    </row>
    <row r="29" spans="1:6" ht="15.6" x14ac:dyDescent="0.3">
      <c r="A29" s="103"/>
      <c r="B29" s="70"/>
      <c r="C29" s="104"/>
      <c r="D29" s="105"/>
      <c r="E29"/>
    </row>
    <row r="30" spans="1:6" ht="15.6" x14ac:dyDescent="0.3">
      <c r="A30" s="103"/>
      <c r="B30" s="70"/>
      <c r="C30" s="104"/>
      <c r="D30" s="105"/>
      <c r="E30"/>
    </row>
    <row r="31" spans="1:6" ht="15.6" x14ac:dyDescent="0.3">
      <c r="A31" s="103"/>
      <c r="B31" s="70"/>
      <c r="C31" s="104"/>
      <c r="D31" s="105"/>
      <c r="E31"/>
    </row>
    <row r="32" spans="1:6" ht="15.6" x14ac:dyDescent="0.3">
      <c r="A32" s="103"/>
      <c r="B32" s="70"/>
      <c r="C32" s="104"/>
      <c r="D32" s="105"/>
      <c r="E32"/>
    </row>
    <row r="33" spans="1:5" ht="15.6" x14ac:dyDescent="0.3">
      <c r="A33" s="103"/>
      <c r="B33" s="70"/>
      <c r="C33" s="104"/>
      <c r="D33" s="105"/>
      <c r="E33"/>
    </row>
    <row r="34" spans="1:5" ht="15.6" x14ac:dyDescent="0.3">
      <c r="A34" s="103"/>
      <c r="B34" s="70"/>
      <c r="C34" s="104"/>
      <c r="D34" s="105"/>
      <c r="E34"/>
    </row>
    <row r="35" spans="1:5" ht="15.6" x14ac:dyDescent="0.3">
      <c r="A35" s="103"/>
      <c r="B35" s="70"/>
      <c r="C35" s="104"/>
      <c r="D35" s="105"/>
      <c r="E35"/>
    </row>
    <row r="36" spans="1:5" ht="15.6" x14ac:dyDescent="0.3">
      <c r="A36" s="103"/>
      <c r="B36" s="70"/>
      <c r="C36" s="104"/>
      <c r="D36" s="105"/>
      <c r="E36"/>
    </row>
    <row r="37" spans="1:5" ht="15.6" x14ac:dyDescent="0.3">
      <c r="A37" s="103"/>
      <c r="B37" s="70"/>
      <c r="C37" s="104"/>
      <c r="D37" s="105"/>
      <c r="E37"/>
    </row>
    <row r="38" spans="1:5" ht="15.6" x14ac:dyDescent="0.3">
      <c r="A38" s="103"/>
      <c r="B38" s="70"/>
      <c r="C38" s="104"/>
      <c r="D38" s="105"/>
      <c r="E38"/>
    </row>
    <row r="39" spans="1:5" ht="15.6" x14ac:dyDescent="0.3">
      <c r="A39" s="103"/>
      <c r="B39" s="70"/>
      <c r="C39" s="104"/>
      <c r="D39" s="105"/>
      <c r="E39"/>
    </row>
    <row r="40" spans="1:5" ht="15.6" x14ac:dyDescent="0.3">
      <c r="A40" s="103"/>
      <c r="B40" s="70"/>
      <c r="C40" s="104"/>
      <c r="D40" s="105"/>
      <c r="E40"/>
    </row>
  </sheetData>
  <mergeCells count="6">
    <mergeCell ref="B6:D6"/>
    <mergeCell ref="C1:E1"/>
    <mergeCell ref="C2:E2"/>
    <mergeCell ref="B3:D3"/>
    <mergeCell ref="B4:D4"/>
    <mergeCell ref="B5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стр.2обязателный перечень</vt:lpstr>
      <vt:lpstr>допол. услуги домоф.+вахтер ст2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2021-08-12T11:56:51Z</cp:lastPrinted>
  <dcterms:created xsi:type="dcterms:W3CDTF">2019-08-21T10:59:50Z</dcterms:created>
  <dcterms:modified xsi:type="dcterms:W3CDTF">2021-08-19T10:54:27Z</dcterms:modified>
</cp:coreProperties>
</file>