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1c\файлообменник\АБОНЕНТСКИЙ ОТДЕЛ\СОБРАНИЯ\Молодогвардейская 4\2026 г\"/>
    </mc:Choice>
  </mc:AlternateContent>
  <bookViews>
    <workbookView xWindow="408" yWindow="180" windowWidth="14340" windowHeight="8448"/>
  </bookViews>
  <sheets>
    <sheet name="обязат.раб." sheetId="20" r:id="rId1"/>
    <sheet name="Лист1" sheetId="21" r:id="rId2"/>
  </sheets>
  <calcPr calcId="162913"/>
</workbook>
</file>

<file path=xl/calcChain.xml><?xml version="1.0" encoding="utf-8"?>
<calcChain xmlns="http://schemas.openxmlformats.org/spreadsheetml/2006/main">
  <c r="E11" i="20" l="1"/>
  <c r="D32" i="20"/>
  <c r="E44" i="20" l="1"/>
  <c r="D51" i="20" l="1"/>
  <c r="D49" i="20"/>
  <c r="D48" i="20"/>
  <c r="D47" i="20"/>
  <c r="D46" i="20"/>
  <c r="D45" i="20"/>
  <c r="D44" i="20"/>
  <c r="D43" i="20"/>
  <c r="D42" i="20"/>
  <c r="D41" i="20"/>
  <c r="D40" i="20"/>
  <c r="D39" i="20"/>
  <c r="D38" i="20"/>
  <c r="D37" i="20"/>
  <c r="D36" i="20"/>
  <c r="D35" i="20"/>
  <c r="E34" i="20"/>
  <c r="D34" i="20" s="1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 s="1"/>
  <c r="E33" i="20" l="1"/>
  <c r="E50" i="20" s="1"/>
  <c r="E52" i="20" s="1"/>
  <c r="D33" i="20"/>
  <c r="D50" i="20"/>
  <c r="D52" i="20" s="1"/>
</calcChain>
</file>

<file path=xl/sharedStrings.xml><?xml version="1.0" encoding="utf-8"?>
<sst xmlns="http://schemas.openxmlformats.org/spreadsheetml/2006/main" count="91" uniqueCount="76">
  <si>
    <t>ПЕРЕЧЕНЬ</t>
  </si>
  <si>
    <t>м2</t>
  </si>
  <si>
    <t>Периодичность выполнения работ и оказания услуг</t>
  </si>
  <si>
    <t>Годовая плата, руб.</t>
  </si>
  <si>
    <t xml:space="preserve">Стоимость (плата) на                1 кв. м. общей площади, (руб./мес.)  </t>
  </si>
  <si>
    <t>Услуги и работы, выполняемые постоянно и/или с регулярной периодичностью в течение срока действия договора</t>
  </si>
  <si>
    <t>Работы по содержанию помещений общего пользования</t>
  </si>
  <si>
    <t>Влажная уборка (мытье) лестничных площадок и маршей</t>
  </si>
  <si>
    <t>Сухая уборка (подметание) лестничных площадок и маршей, очистка систем защиты от грязи (металлических решеток, ячеистых покрытий, приямков, текстильных матов)</t>
  </si>
  <si>
    <t>1 раз в неделю</t>
  </si>
  <si>
    <t>Содержание земельного участка, входящего в состав общего имущества Многоквартирного дома (в соответствии с межеванием)</t>
  </si>
  <si>
    <t>3 раза в неделю</t>
  </si>
  <si>
    <t>В теплый период года (апрель - октябрь):</t>
  </si>
  <si>
    <t>Подметание и уборка придомовой территории, в т.ч. крыльца и площадки перед входом в подъезд, очистка металлической решетки и приямка, очистка урн от мусора</t>
  </si>
  <si>
    <t>Обеспечение устранения аварий на внутридомовых инженерных системах в многоквартирном доме, выполнения заявок населения.</t>
  </si>
  <si>
    <t>круглосуточно</t>
  </si>
  <si>
    <t>Работы, необходимые для надлежащего содержания оборудования и систем инженерно-технического обеспечения, входящих в состав общего имущества в многоквартирном доме</t>
  </si>
  <si>
    <t xml:space="preserve">Работы, выполняемые в целях надлежащего содержания систем вентиляции в многоквартирном доме </t>
  </si>
  <si>
    <t>Общие работы, выполняемые для надлежащего содержания систем водоснабжения (холодного и горячего), отопления и водоотведения в многоквартирных домах</t>
  </si>
  <si>
    <t xml:space="preserve">Работы, выполняемые в целях надлежащего содержания электрооборудования в многоквартирном доме. </t>
  </si>
  <si>
    <t>№ п/п</t>
  </si>
  <si>
    <t>Общая площадь:</t>
  </si>
  <si>
    <t>Работы по обеспечению требований пожарной безопасности</t>
  </si>
  <si>
    <t>согласно плану работ</t>
  </si>
  <si>
    <t>I.</t>
  </si>
  <si>
    <t>1 раз в год</t>
  </si>
  <si>
    <t>2.1.</t>
  </si>
  <si>
    <t>В холодный период года (ноябрь - март):</t>
  </si>
  <si>
    <t>Сдвигание свежевыпавшего снега на придомовой территории, в т.ч. крыльца и площадки перед входом в подъезд</t>
  </si>
  <si>
    <t>Очистка придомовой территории от снега и льда при наличии колейности свыше 5 см (механизированная уборка), с вывозом снега</t>
  </si>
  <si>
    <t xml:space="preserve">по мере необходимости, не менее 7 раз </t>
  </si>
  <si>
    <t>Очистка придомовой территориив, т.ч. крыльца и площадки перед входом в подъезд от снега наносного происхождения (или подметание такой территории, свободной от снежного покрова), очистк урн от мусора</t>
  </si>
  <si>
    <t>2 раза в неделю</t>
  </si>
  <si>
    <t xml:space="preserve">Очистка придомовой территории от наледи и льда, посыпка придомовой территории противоскользящими средствами </t>
  </si>
  <si>
    <t>6 раз в месяц</t>
  </si>
  <si>
    <t>Уборка контейнерных площадок, расположенных на придомовой территории общего имущества многоквартирного дома</t>
  </si>
  <si>
    <t>6 раз в неделю</t>
  </si>
  <si>
    <t>2.2.</t>
  </si>
  <si>
    <t>Уборка и выкашивание газонов</t>
  </si>
  <si>
    <t>3 раза за период</t>
  </si>
  <si>
    <t>2.3.</t>
  </si>
  <si>
    <t>Содержание зеленых насаждений ,  проведение субботников по благоустройству территории(уборка и вывоз мусора с применением техники) весной и осенью</t>
  </si>
  <si>
    <t xml:space="preserve"> 2 раза в год</t>
  </si>
  <si>
    <t>Проведение дезинсекции помещений, входящих в состав общего имущества в многоквартирном доме</t>
  </si>
  <si>
    <t>Проведение дератизации помещений, входящих в состав общего имущества в многоквартирном доме</t>
  </si>
  <si>
    <t>II.</t>
  </si>
  <si>
    <t>Проведение технических осмотров и  ремонт</t>
  </si>
  <si>
    <t>Работы, необходимые для надлежащего содержания несущих конструкций (фундаментов, стен, колонн и столбов, перекрытий и покрытий, балок, ригелей, лестниц, несущих элементов крыш) и ненесущих конструкций (перегородок, внутренней отделки, полов) многоквартирных домов</t>
  </si>
  <si>
    <t xml:space="preserve"> Работы, выполняемые в отношении всех видов фундаментов</t>
  </si>
  <si>
    <t>Работы, выполняемые в зданиях с подвалами</t>
  </si>
  <si>
    <t>Работы, выполняемые для надлежащего содержания стен многоквартирных домов</t>
  </si>
  <si>
    <t>Работы, выполняемые в целях надлежащего содержания перекрытий и покрытий многоквартирных домов</t>
  </si>
  <si>
    <t>Работы, выполняемые в целях надлежащего содержания крыш многоквартирных домов</t>
  </si>
  <si>
    <t>Работы, выполняемые в целях надлежащего содержания лестниц многоквартирных домов</t>
  </si>
  <si>
    <t>Работы, выполняемые в целях надлежащего содержания фасадов многоквартирных домов</t>
  </si>
  <si>
    <r>
      <t>Работы, выполняемые в целях надлежащего содержания перегородок и внутренней отделки стен</t>
    </r>
    <r>
      <rPr>
        <i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в многоквартирных домах</t>
    </r>
  </si>
  <si>
    <t>Работы, выполняемые в целях надлежащего содержания оконных и дверных заполнений помещений, относящихся к общему имуществу в многоквартирном доме</t>
  </si>
  <si>
    <t>4 раз в месяц</t>
  </si>
  <si>
    <t>по мере необходимости</t>
  </si>
  <si>
    <t xml:space="preserve">Приложение №  от _______________ </t>
  </si>
  <si>
    <t>к договору №                      от________________</t>
  </si>
  <si>
    <t xml:space="preserve"> услуг  в многоквартирном доме по адресу:</t>
  </si>
  <si>
    <t>Молодогвардейская ул.</t>
  </si>
  <si>
    <t xml:space="preserve">Мытье окон </t>
  </si>
  <si>
    <t>уборка  подвального помещения</t>
  </si>
  <si>
    <t>Вид услуг</t>
  </si>
  <si>
    <t>Работы, выполняемые в целях надлежащего содержания систем внутридомового газового оборудования в многоквартирном доме</t>
  </si>
  <si>
    <t>Текущий ремонт общего имущества многоквартирного дома</t>
  </si>
  <si>
    <t>Согласно плану восстановительных работ</t>
  </si>
  <si>
    <t xml:space="preserve">осмотры - 2 раза в год, работы - согласно плану текущего ремонта </t>
  </si>
  <si>
    <t>Всего:</t>
  </si>
  <si>
    <t>осмотры - 1 раз в год,                          работы - согласно плану текущего ремонта</t>
  </si>
  <si>
    <t>осмотр системы вентиляции - 1 раз в год, работы - согласно плану текущего ремонта</t>
  </si>
  <si>
    <t>Итого:</t>
  </si>
  <si>
    <t>Управление МКД</t>
  </si>
  <si>
    <t>постоянно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</si>
</sst>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9"/>
      <name val="Arial Cyr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4" fillId="0" borderId="9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2" fontId="17" fillId="0" borderId="4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9" fillId="0" borderId="16" xfId="1" applyNumberFormat="1" applyFont="1" applyFill="1" applyBorder="1" applyAlignment="1">
      <alignment horizontal="center" vertical="center"/>
    </xf>
    <xf numFmtId="2" fontId="12" fillId="0" borderId="5" xfId="1" applyNumberFormat="1" applyFont="1" applyFill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2" fontId="10" fillId="0" borderId="20" xfId="1" applyNumberFormat="1" applyFont="1" applyFill="1" applyBorder="1" applyAlignment="1">
      <alignment horizontal="center" vertical="center" wrapText="1"/>
    </xf>
    <xf numFmtId="2" fontId="11" fillId="0" borderId="7" xfId="1" applyNumberFormat="1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3" fillId="0" borderId="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10" fillId="0" borderId="24" xfId="1" applyNumberFormat="1" applyFont="1" applyFill="1" applyBorder="1" applyAlignment="1">
      <alignment horizontal="center" vertical="center" wrapText="1"/>
    </xf>
    <xf numFmtId="1" fontId="10" fillId="0" borderId="12" xfId="1" applyNumberFormat="1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0" borderId="15" xfId="1" applyFont="1" applyFill="1" applyBorder="1" applyAlignment="1">
      <alignment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2" fontId="14" fillId="0" borderId="5" xfId="0" applyNumberFormat="1" applyFont="1" applyFill="1" applyBorder="1" applyAlignment="1">
      <alignment horizontal="center" vertical="center" wrapText="1"/>
    </xf>
    <xf numFmtId="2" fontId="12" fillId="0" borderId="2" xfId="1" applyNumberFormat="1" applyFont="1" applyBorder="1" applyAlignment="1">
      <alignment horizontal="center" vertical="center"/>
    </xf>
    <xf numFmtId="2" fontId="18" fillId="0" borderId="4" xfId="1" applyNumberFormat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vertical="center" wrapText="1"/>
    </xf>
    <xf numFmtId="0" fontId="19" fillId="3" borderId="4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46" workbookViewId="0">
      <selection activeCell="K10" sqref="K10"/>
    </sheetView>
  </sheetViews>
  <sheetFormatPr defaultColWidth="8.6640625" defaultRowHeight="14.4" x14ac:dyDescent="0.3"/>
  <cols>
    <col min="1" max="1" width="4.33203125" style="17" customWidth="1"/>
    <col min="2" max="2" width="39.44140625" style="17" customWidth="1"/>
    <col min="3" max="3" width="19.33203125" style="17" customWidth="1"/>
    <col min="4" max="4" width="13.44140625" style="17" customWidth="1"/>
    <col min="5" max="5" width="10.5546875" style="52" customWidth="1"/>
    <col min="6" max="6" width="10.5546875" style="17" hidden="1" customWidth="1"/>
    <col min="7" max="7" width="11.6640625" style="17" customWidth="1"/>
    <col min="8" max="16384" width="8.6640625" style="17"/>
  </cols>
  <sheetData>
    <row r="1" spans="1:7" x14ac:dyDescent="0.3">
      <c r="B1" s="108" t="s">
        <v>59</v>
      </c>
      <c r="C1" s="108"/>
      <c r="D1" s="108"/>
      <c r="E1" s="108"/>
      <c r="F1" s="47"/>
    </row>
    <row r="2" spans="1:7" x14ac:dyDescent="0.3">
      <c r="C2" s="109" t="s">
        <v>60</v>
      </c>
      <c r="D2" s="109"/>
      <c r="E2" s="109"/>
      <c r="F2" s="47"/>
    </row>
    <row r="3" spans="1:7" ht="15" x14ac:dyDescent="0.3">
      <c r="B3" s="31"/>
      <c r="C3" s="46"/>
      <c r="D3" s="46"/>
      <c r="E3" s="50"/>
      <c r="F3" s="46"/>
    </row>
    <row r="4" spans="1:7" ht="15" x14ac:dyDescent="0.3">
      <c r="C4" s="46"/>
      <c r="D4" s="46"/>
      <c r="E4" s="50"/>
      <c r="F4" s="46"/>
    </row>
    <row r="5" spans="1:7" ht="15.6" x14ac:dyDescent="0.3">
      <c r="B5" s="110" t="s">
        <v>0</v>
      </c>
      <c r="C5" s="110"/>
      <c r="D5" s="110"/>
      <c r="E5" s="51"/>
      <c r="F5" s="45"/>
    </row>
    <row r="6" spans="1:7" ht="15" x14ac:dyDescent="0.3">
      <c r="B6" s="111" t="s">
        <v>61</v>
      </c>
      <c r="C6" s="111"/>
      <c r="D6" s="111"/>
      <c r="E6" s="50"/>
      <c r="F6" s="46"/>
    </row>
    <row r="7" spans="1:7" ht="16.2" thickBot="1" x14ac:dyDescent="0.35">
      <c r="B7" s="1" t="s">
        <v>62</v>
      </c>
      <c r="C7" s="1">
        <v>4</v>
      </c>
    </row>
    <row r="8" spans="1:7" ht="16.2" thickBot="1" x14ac:dyDescent="0.35">
      <c r="B8" s="45" t="s">
        <v>21</v>
      </c>
      <c r="C8" s="1">
        <v>917.2</v>
      </c>
      <c r="D8" s="45" t="s">
        <v>1</v>
      </c>
      <c r="E8" s="51"/>
      <c r="F8" s="45"/>
    </row>
    <row r="9" spans="1:7" ht="16.2" thickBot="1" x14ac:dyDescent="0.35">
      <c r="B9" s="42"/>
      <c r="C9" s="43"/>
      <c r="D9" s="45"/>
      <c r="E9" s="51"/>
      <c r="F9" s="45"/>
    </row>
    <row r="10" spans="1:7" ht="79.8" thickBot="1" x14ac:dyDescent="0.35">
      <c r="A10" s="4" t="s">
        <v>20</v>
      </c>
      <c r="B10" s="2" t="s">
        <v>65</v>
      </c>
      <c r="C10" s="6" t="s">
        <v>2</v>
      </c>
      <c r="D10" s="4" t="s">
        <v>3</v>
      </c>
      <c r="E10" s="48" t="s">
        <v>4</v>
      </c>
      <c r="F10" s="32">
        <v>105</v>
      </c>
    </row>
    <row r="11" spans="1:7" ht="53.4" thickBot="1" x14ac:dyDescent="0.35">
      <c r="A11" s="7" t="s">
        <v>24</v>
      </c>
      <c r="B11" s="8" t="s">
        <v>5</v>
      </c>
      <c r="C11" s="14"/>
      <c r="D11" s="9">
        <f>D12+D17+D29+D30+D31</f>
        <v>124702.512</v>
      </c>
      <c r="E11" s="49">
        <f>E12+E17+E29+E30+E31+E32</f>
        <v>17.75</v>
      </c>
      <c r="F11" s="33">
        <v>16.957499999999996</v>
      </c>
      <c r="G11" s="30"/>
    </row>
    <row r="12" spans="1:7" ht="27" thickBot="1" x14ac:dyDescent="0.35">
      <c r="A12" s="5">
        <v>1</v>
      </c>
      <c r="B12" s="18" t="s">
        <v>6</v>
      </c>
      <c r="C12" s="15"/>
      <c r="D12" s="9">
        <f>E12*C8*12</f>
        <v>36321.119999999995</v>
      </c>
      <c r="E12" s="49">
        <v>3.3</v>
      </c>
      <c r="F12" s="33">
        <v>2.9609999999999999</v>
      </c>
    </row>
    <row r="13" spans="1:7" ht="27" thickBot="1" x14ac:dyDescent="0.35">
      <c r="A13" s="106"/>
      <c r="B13" s="19" t="s">
        <v>7</v>
      </c>
      <c r="C13" s="3" t="s">
        <v>57</v>
      </c>
      <c r="D13" s="10">
        <f>E13*C8*12</f>
        <v>13537.871999999999</v>
      </c>
      <c r="E13" s="48">
        <v>1.23</v>
      </c>
      <c r="F13" s="34">
        <v>1.0920000000000001</v>
      </c>
    </row>
    <row r="14" spans="1:7" ht="66.599999999999994" thickBot="1" x14ac:dyDescent="0.35">
      <c r="A14" s="107"/>
      <c r="B14" s="19" t="s">
        <v>8</v>
      </c>
      <c r="C14" s="3" t="s">
        <v>9</v>
      </c>
      <c r="D14" s="10">
        <f>E14*C8*12</f>
        <v>21352.415999999997</v>
      </c>
      <c r="E14" s="48">
        <v>1.94</v>
      </c>
      <c r="F14" s="34">
        <v>1.8374999999999999</v>
      </c>
    </row>
    <row r="15" spans="1:7" s="22" customFormat="1" ht="15" thickBot="1" x14ac:dyDescent="0.35">
      <c r="A15" s="16"/>
      <c r="B15" s="20" t="s">
        <v>64</v>
      </c>
      <c r="C15" s="3" t="s">
        <v>25</v>
      </c>
      <c r="D15" s="21">
        <f>E15*C8*12</f>
        <v>880.51200000000006</v>
      </c>
      <c r="E15" s="48">
        <v>0.08</v>
      </c>
      <c r="F15" s="35">
        <v>2.1000000000000001E-2</v>
      </c>
      <c r="G15" s="17"/>
    </row>
    <row r="16" spans="1:7" ht="15" thickBot="1" x14ac:dyDescent="0.35">
      <c r="A16" s="44"/>
      <c r="B16" s="19" t="s">
        <v>63</v>
      </c>
      <c r="C16" s="3" t="s">
        <v>25</v>
      </c>
      <c r="D16" s="13">
        <f>E16*C8*12</f>
        <v>550.32000000000005</v>
      </c>
      <c r="E16" s="53">
        <v>0.05</v>
      </c>
      <c r="F16" s="32">
        <v>1.0500000000000001E-2</v>
      </c>
    </row>
    <row r="17" spans="1:7" ht="53.4" thickBot="1" x14ac:dyDescent="0.35">
      <c r="A17" s="5">
        <v>2</v>
      </c>
      <c r="B17" s="18" t="s">
        <v>10</v>
      </c>
      <c r="C17" s="3"/>
      <c r="D17" s="11">
        <f>D18+D24+D28</f>
        <v>66478.656000000003</v>
      </c>
      <c r="E17" s="54">
        <v>6.04</v>
      </c>
      <c r="F17" s="33">
        <v>5.7225000000000001</v>
      </c>
    </row>
    <row r="18" spans="1:7" ht="27" thickBot="1" x14ac:dyDescent="0.35">
      <c r="A18" s="44" t="s">
        <v>26</v>
      </c>
      <c r="B18" s="18" t="s">
        <v>27</v>
      </c>
      <c r="C18" s="3"/>
      <c r="D18" s="11">
        <f>E18*C8*12</f>
        <v>35550.671999999999</v>
      </c>
      <c r="E18" s="49">
        <v>3.23</v>
      </c>
      <c r="F18" s="36">
        <v>3.0555000000000003</v>
      </c>
    </row>
    <row r="19" spans="1:7" ht="40.200000000000003" thickBot="1" x14ac:dyDescent="0.35">
      <c r="A19" s="44"/>
      <c r="B19" s="19" t="s">
        <v>28</v>
      </c>
      <c r="C19" s="3" t="s">
        <v>11</v>
      </c>
      <c r="D19" s="44">
        <f>E19*C8*12</f>
        <v>1210.7040000000002</v>
      </c>
      <c r="E19" s="48">
        <v>0.11</v>
      </c>
      <c r="F19" s="32">
        <v>9.4499999999999987E-2</v>
      </c>
    </row>
    <row r="20" spans="1:7" ht="53.4" thickBot="1" x14ac:dyDescent="0.35">
      <c r="A20" s="44"/>
      <c r="B20" s="19" t="s">
        <v>29</v>
      </c>
      <c r="C20" s="3" t="s">
        <v>30</v>
      </c>
      <c r="D20" s="12">
        <f>E20*C8*12</f>
        <v>14748.576000000003</v>
      </c>
      <c r="E20" s="48">
        <v>1.34</v>
      </c>
      <c r="F20" s="34">
        <v>1.2705</v>
      </c>
    </row>
    <row r="21" spans="1:7" ht="79.8" thickBot="1" x14ac:dyDescent="0.35">
      <c r="A21" s="44"/>
      <c r="B21" s="19" t="s">
        <v>31</v>
      </c>
      <c r="C21" s="3" t="s">
        <v>32</v>
      </c>
      <c r="D21" s="44">
        <f>E21*C8*12</f>
        <v>770.44800000000009</v>
      </c>
      <c r="E21" s="48">
        <v>7.0000000000000007E-2</v>
      </c>
      <c r="F21" s="32">
        <v>7.350000000000001E-2</v>
      </c>
    </row>
    <row r="22" spans="1:7" ht="40.200000000000003" thickBot="1" x14ac:dyDescent="0.35">
      <c r="A22" s="44"/>
      <c r="B22" s="19" t="s">
        <v>33</v>
      </c>
      <c r="C22" s="3" t="s">
        <v>34</v>
      </c>
      <c r="D22" s="12">
        <f>E22*C8*12</f>
        <v>14638.512000000002</v>
      </c>
      <c r="E22" s="48">
        <v>1.33</v>
      </c>
      <c r="F22" s="34">
        <v>1.26</v>
      </c>
    </row>
    <row r="23" spans="1:7" ht="40.200000000000003" thickBot="1" x14ac:dyDescent="0.35">
      <c r="A23" s="44"/>
      <c r="B23" s="19" t="s">
        <v>35</v>
      </c>
      <c r="C23" s="3" t="s">
        <v>36</v>
      </c>
      <c r="D23" s="13">
        <f>E23*C8*12</f>
        <v>4182.4319999999998</v>
      </c>
      <c r="E23" s="48">
        <v>0.38</v>
      </c>
      <c r="F23" s="37">
        <v>0.35700000000000004</v>
      </c>
    </row>
    <row r="24" spans="1:7" ht="27" thickBot="1" x14ac:dyDescent="0.35">
      <c r="A24" s="44" t="s">
        <v>37</v>
      </c>
      <c r="B24" s="18" t="s">
        <v>12</v>
      </c>
      <c r="C24" s="3"/>
      <c r="D24" s="11">
        <f>E24*C8*12</f>
        <v>24874.464</v>
      </c>
      <c r="E24" s="49">
        <v>2.2599999999999998</v>
      </c>
      <c r="F24" s="33">
        <v>2.1420000000000003</v>
      </c>
    </row>
    <row r="25" spans="1:7" ht="66.599999999999994" thickBot="1" x14ac:dyDescent="0.35">
      <c r="A25" s="44"/>
      <c r="B25" s="19" t="s">
        <v>13</v>
      </c>
      <c r="C25" s="3" t="s">
        <v>11</v>
      </c>
      <c r="D25" s="12">
        <f>E25*C8*12</f>
        <v>18380.687999999998</v>
      </c>
      <c r="E25" s="48">
        <v>1.67</v>
      </c>
      <c r="F25" s="34">
        <v>1.575</v>
      </c>
    </row>
    <row r="26" spans="1:7" ht="15" thickBot="1" x14ac:dyDescent="0.35">
      <c r="A26" s="5"/>
      <c r="B26" s="19" t="s">
        <v>38</v>
      </c>
      <c r="C26" s="3" t="s">
        <v>39</v>
      </c>
      <c r="D26" s="12">
        <f>E26*C8*12</f>
        <v>2421.4080000000004</v>
      </c>
      <c r="E26" s="48">
        <v>0.22</v>
      </c>
      <c r="F26" s="34">
        <v>0.21</v>
      </c>
    </row>
    <row r="27" spans="1:7" ht="40.200000000000003" thickBot="1" x14ac:dyDescent="0.35">
      <c r="A27" s="5"/>
      <c r="B27" s="19" t="s">
        <v>35</v>
      </c>
      <c r="C27" s="3" t="s">
        <v>36</v>
      </c>
      <c r="D27" s="44">
        <f>E27*C8*12</f>
        <v>4072.3680000000004</v>
      </c>
      <c r="E27" s="48">
        <v>0.37</v>
      </c>
      <c r="F27" s="37">
        <v>0.35700000000000004</v>
      </c>
    </row>
    <row r="28" spans="1:7" ht="66.599999999999994" thickBot="1" x14ac:dyDescent="0.35">
      <c r="A28" s="44" t="s">
        <v>40</v>
      </c>
      <c r="B28" s="19" t="s">
        <v>41</v>
      </c>
      <c r="C28" s="3" t="s">
        <v>42</v>
      </c>
      <c r="D28" s="12">
        <f>E28*C8*12</f>
        <v>6053.5200000000013</v>
      </c>
      <c r="E28" s="49">
        <v>0.55000000000000004</v>
      </c>
      <c r="F28" s="36">
        <v>0.52500000000000002</v>
      </c>
      <c r="G28" s="22"/>
    </row>
    <row r="29" spans="1:7" ht="53.4" thickBot="1" x14ac:dyDescent="0.35">
      <c r="A29" s="5">
        <v>3</v>
      </c>
      <c r="B29" s="18" t="s">
        <v>14</v>
      </c>
      <c r="C29" s="3" t="s">
        <v>15</v>
      </c>
      <c r="D29" s="11">
        <f>E29*C8*12</f>
        <v>18710.88</v>
      </c>
      <c r="E29" s="49">
        <v>1.7</v>
      </c>
      <c r="F29" s="33">
        <v>1.6065</v>
      </c>
      <c r="G29" s="22"/>
    </row>
    <row r="30" spans="1:7" ht="40.200000000000003" thickBot="1" x14ac:dyDescent="0.35">
      <c r="A30" s="5">
        <v>4</v>
      </c>
      <c r="B30" s="18" t="s">
        <v>43</v>
      </c>
      <c r="C30" s="3" t="s">
        <v>58</v>
      </c>
      <c r="D30" s="11">
        <f>E30*C8*12</f>
        <v>2091.2159999999999</v>
      </c>
      <c r="E30" s="49">
        <v>0.19</v>
      </c>
      <c r="F30" s="36">
        <v>0.17850000000000002</v>
      </c>
    </row>
    <row r="31" spans="1:7" ht="40.200000000000003" thickBot="1" x14ac:dyDescent="0.35">
      <c r="A31" s="5">
        <v>5</v>
      </c>
      <c r="B31" s="18" t="s">
        <v>44</v>
      </c>
      <c r="C31" s="3" t="s">
        <v>58</v>
      </c>
      <c r="D31" s="5">
        <f>E31*C8*12</f>
        <v>1100.6400000000001</v>
      </c>
      <c r="E31" s="49">
        <v>0.1</v>
      </c>
      <c r="F31" s="38">
        <v>8.4000000000000005E-2</v>
      </c>
    </row>
    <row r="32" spans="1:7" ht="15" thickBot="1" x14ac:dyDescent="0.35">
      <c r="A32" s="5">
        <v>6</v>
      </c>
      <c r="B32" s="104" t="s">
        <v>74</v>
      </c>
      <c r="C32" s="105" t="s">
        <v>75</v>
      </c>
      <c r="D32" s="103">
        <f>E32*C8*12</f>
        <v>70661.088000000003</v>
      </c>
      <c r="E32" s="102">
        <v>6.42</v>
      </c>
      <c r="F32" s="38"/>
    </row>
    <row r="33" spans="1:7" ht="28.2" thickBot="1" x14ac:dyDescent="0.35">
      <c r="A33" s="5" t="s">
        <v>45</v>
      </c>
      <c r="B33" s="24" t="s">
        <v>46</v>
      </c>
      <c r="C33" s="25"/>
      <c r="D33" s="26">
        <f>D34+D44</f>
        <v>121180.46400000002</v>
      </c>
      <c r="E33" s="101">
        <f>E34+E44</f>
        <v>11.010000000000002</v>
      </c>
      <c r="F33" s="39">
        <v>20.590499999999999</v>
      </c>
    </row>
    <row r="34" spans="1:7" ht="119.4" thickBot="1" x14ac:dyDescent="0.35">
      <c r="A34" s="27">
        <v>7</v>
      </c>
      <c r="B34" s="28" t="s">
        <v>47</v>
      </c>
      <c r="C34" s="29"/>
      <c r="D34" s="23">
        <f>E34*C8*12</f>
        <v>19921.584000000003</v>
      </c>
      <c r="E34" s="55">
        <f>E35+E36+E37+E38+E39+E40+E41+E42+E43</f>
        <v>1.8100000000000003</v>
      </c>
      <c r="F34" s="33">
        <v>0.63</v>
      </c>
    </row>
    <row r="35" spans="1:7" ht="34.799999999999997" thickBot="1" x14ac:dyDescent="0.35">
      <c r="A35" s="82"/>
      <c r="B35" s="92" t="s">
        <v>48</v>
      </c>
      <c r="C35" s="76" t="s">
        <v>69</v>
      </c>
      <c r="D35" s="66">
        <f>E35*C8*12</f>
        <v>440.25600000000003</v>
      </c>
      <c r="E35" s="60">
        <v>0.04</v>
      </c>
      <c r="F35" s="32">
        <v>4.2000000000000003E-2</v>
      </c>
    </row>
    <row r="36" spans="1:7" ht="34.799999999999997" thickBot="1" x14ac:dyDescent="0.35">
      <c r="A36" s="83"/>
      <c r="B36" s="93" t="s">
        <v>49</v>
      </c>
      <c r="C36" s="76" t="s">
        <v>69</v>
      </c>
      <c r="D36" s="67">
        <f>E36*C8*12</f>
        <v>440.25600000000003</v>
      </c>
      <c r="E36" s="61">
        <v>0.04</v>
      </c>
      <c r="F36" s="32">
        <v>4.2000000000000003E-2</v>
      </c>
    </row>
    <row r="37" spans="1:7" ht="34.799999999999997" thickBot="1" x14ac:dyDescent="0.35">
      <c r="A37" s="83"/>
      <c r="B37" s="94" t="s">
        <v>50</v>
      </c>
      <c r="C37" s="76" t="s">
        <v>69</v>
      </c>
      <c r="D37" s="68">
        <f>E37*C8*12</f>
        <v>110.06400000000001</v>
      </c>
      <c r="E37" s="61">
        <v>0.01</v>
      </c>
      <c r="F37" s="32">
        <v>1.0500000000000001E-2</v>
      </c>
    </row>
    <row r="38" spans="1:7" ht="40.200000000000003" thickBot="1" x14ac:dyDescent="0.35">
      <c r="A38" s="83"/>
      <c r="B38" s="94" t="s">
        <v>51</v>
      </c>
      <c r="C38" s="76" t="s">
        <v>69</v>
      </c>
      <c r="D38" s="68">
        <f>E38*C8*12</f>
        <v>220.12800000000001</v>
      </c>
      <c r="E38" s="61">
        <v>0.02</v>
      </c>
      <c r="F38" s="32">
        <v>1.0500000000000001E-2</v>
      </c>
    </row>
    <row r="39" spans="1:7" ht="40.200000000000003" thickBot="1" x14ac:dyDescent="0.35">
      <c r="A39" s="83"/>
      <c r="B39" s="94" t="s">
        <v>52</v>
      </c>
      <c r="C39" s="76" t="s">
        <v>69</v>
      </c>
      <c r="D39" s="68">
        <f>E39*C8*12</f>
        <v>14638.512000000002</v>
      </c>
      <c r="E39" s="61">
        <v>1.33</v>
      </c>
      <c r="F39" s="32">
        <v>0.30449999999999999</v>
      </c>
      <c r="G39" s="22"/>
    </row>
    <row r="40" spans="1:7" ht="40.200000000000003" thickBot="1" x14ac:dyDescent="0.35">
      <c r="A40" s="83"/>
      <c r="B40" s="94" t="s">
        <v>53</v>
      </c>
      <c r="C40" s="76" t="s">
        <v>69</v>
      </c>
      <c r="D40" s="68">
        <f>E40*C8*12</f>
        <v>220.12800000000001</v>
      </c>
      <c r="E40" s="61">
        <v>0.02</v>
      </c>
      <c r="F40" s="32">
        <v>1.0500000000000001E-2</v>
      </c>
    </row>
    <row r="41" spans="1:7" ht="40.200000000000003" thickBot="1" x14ac:dyDescent="0.35">
      <c r="A41" s="84"/>
      <c r="B41" s="94" t="s">
        <v>54</v>
      </c>
      <c r="C41" s="76" t="s">
        <v>69</v>
      </c>
      <c r="D41" s="68">
        <f>C8*E41*12</f>
        <v>220.12800000000001</v>
      </c>
      <c r="E41" s="61">
        <v>0.02</v>
      </c>
      <c r="F41" s="32">
        <v>2.1000000000000001E-2</v>
      </c>
    </row>
    <row r="42" spans="1:7" ht="53.4" thickBot="1" x14ac:dyDescent="0.35">
      <c r="A42" s="83"/>
      <c r="B42" s="94" t="s">
        <v>55</v>
      </c>
      <c r="C42" s="76" t="s">
        <v>69</v>
      </c>
      <c r="D42" s="68">
        <f>E42*C8*12</f>
        <v>880.51200000000006</v>
      </c>
      <c r="E42" s="61">
        <v>0.08</v>
      </c>
      <c r="F42" s="32">
        <v>6.3E-2</v>
      </c>
    </row>
    <row r="43" spans="1:7" ht="66.599999999999994" thickBot="1" x14ac:dyDescent="0.35">
      <c r="A43" s="85"/>
      <c r="B43" s="95" t="s">
        <v>56</v>
      </c>
      <c r="C43" s="76" t="s">
        <v>69</v>
      </c>
      <c r="D43" s="69">
        <f>E43*C8*12</f>
        <v>2751.6000000000004</v>
      </c>
      <c r="E43" s="62">
        <v>0.25</v>
      </c>
      <c r="F43" s="32">
        <v>0.126</v>
      </c>
    </row>
    <row r="44" spans="1:7" ht="79.8" thickBot="1" x14ac:dyDescent="0.35">
      <c r="A44" s="86">
        <v>8</v>
      </c>
      <c r="B44" s="96" t="s">
        <v>16</v>
      </c>
      <c r="C44" s="77"/>
      <c r="D44" s="33">
        <f>E44*C8*12</f>
        <v>101258.88000000002</v>
      </c>
      <c r="E44" s="55">
        <f>E45+E46+E47+E48+E49</f>
        <v>9.2000000000000011</v>
      </c>
      <c r="F44" s="33">
        <v>16.0335</v>
      </c>
    </row>
    <row r="45" spans="1:7" ht="45.6" x14ac:dyDescent="0.3">
      <c r="A45" s="82"/>
      <c r="B45" s="92" t="s">
        <v>17</v>
      </c>
      <c r="C45" s="76" t="s">
        <v>72</v>
      </c>
      <c r="D45" s="70">
        <f>E45*C8*12</f>
        <v>1761.0240000000001</v>
      </c>
      <c r="E45" s="60">
        <v>0.16</v>
      </c>
      <c r="F45" s="32">
        <v>6.3E-2</v>
      </c>
      <c r="G45" s="22"/>
    </row>
    <row r="46" spans="1:7" ht="66" x14ac:dyDescent="0.3">
      <c r="A46" s="84"/>
      <c r="B46" s="93" t="s">
        <v>18</v>
      </c>
      <c r="C46" s="78" t="s">
        <v>71</v>
      </c>
      <c r="D46" s="67">
        <f>E46*C8*12</f>
        <v>78255.504000000001</v>
      </c>
      <c r="E46" s="61">
        <v>7.11</v>
      </c>
      <c r="F46" s="41">
        <v>3.8955000000000002</v>
      </c>
      <c r="G46" s="22"/>
    </row>
    <row r="47" spans="1:7" ht="52.8" x14ac:dyDescent="0.3">
      <c r="A47" s="87"/>
      <c r="B47" s="93" t="s">
        <v>19</v>
      </c>
      <c r="C47" s="78" t="s">
        <v>71</v>
      </c>
      <c r="D47" s="67">
        <f>E47*C8*12</f>
        <v>6383.7119999999995</v>
      </c>
      <c r="E47" s="61">
        <v>0.57999999999999996</v>
      </c>
      <c r="F47" s="41">
        <v>0.56700000000000006</v>
      </c>
    </row>
    <row r="48" spans="1:7" ht="52.8" x14ac:dyDescent="0.3">
      <c r="A48" s="88"/>
      <c r="B48" s="97" t="s">
        <v>66</v>
      </c>
      <c r="C48" s="78" t="s">
        <v>71</v>
      </c>
      <c r="D48" s="71">
        <f>E48*C8*12</f>
        <v>13758</v>
      </c>
      <c r="E48" s="63">
        <v>1.25</v>
      </c>
      <c r="F48" s="41"/>
    </row>
    <row r="49" spans="1:7" s="22" customFormat="1" ht="27" thickBot="1" x14ac:dyDescent="0.35">
      <c r="A49" s="89"/>
      <c r="B49" s="98" t="s">
        <v>22</v>
      </c>
      <c r="C49" s="79" t="s">
        <v>23</v>
      </c>
      <c r="D49" s="72">
        <f>E49*C8*12</f>
        <v>1100.6400000000001</v>
      </c>
      <c r="E49" s="64">
        <v>0.1</v>
      </c>
      <c r="F49" s="40">
        <v>6.0270000000000001</v>
      </c>
      <c r="G49" s="17"/>
    </row>
    <row r="50" spans="1:7" s="22" customFormat="1" ht="15" thickBot="1" x14ac:dyDescent="0.35">
      <c r="A50" s="90"/>
      <c r="B50" s="99" t="s">
        <v>73</v>
      </c>
      <c r="C50" s="80"/>
      <c r="D50" s="73">
        <f>E50*C8*12</f>
        <v>316544.06400000001</v>
      </c>
      <c r="E50" s="65">
        <f>E11+E33</f>
        <v>28.76</v>
      </c>
      <c r="F50" s="40"/>
      <c r="G50" s="17"/>
    </row>
    <row r="51" spans="1:7" ht="40.200000000000003" thickBot="1" x14ac:dyDescent="0.35">
      <c r="A51" s="91">
        <v>9</v>
      </c>
      <c r="B51" s="100" t="s">
        <v>67</v>
      </c>
      <c r="C51" s="81" t="s">
        <v>68</v>
      </c>
      <c r="D51" s="74">
        <f>E51*C8*12</f>
        <v>160253.18400000001</v>
      </c>
      <c r="E51" s="59">
        <v>14.56</v>
      </c>
    </row>
    <row r="52" spans="1:7" ht="15" thickBot="1" x14ac:dyDescent="0.35">
      <c r="A52" s="57"/>
      <c r="B52" s="58" t="s">
        <v>70</v>
      </c>
      <c r="C52" s="56"/>
      <c r="D52" s="75">
        <f>D50+D51</f>
        <v>476797.24800000002</v>
      </c>
      <c r="E52" s="59">
        <f>E50+E51</f>
        <v>43.32</v>
      </c>
    </row>
  </sheetData>
  <mergeCells count="5">
    <mergeCell ref="A13:A14"/>
    <mergeCell ref="B1:E1"/>
    <mergeCell ref="C2:E2"/>
    <mergeCell ref="B5:D5"/>
    <mergeCell ref="B6:D6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обязат.раб.</vt:lpstr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User</cp:lastModifiedBy>
  <cp:lastPrinted>2025-05-15T10:05:36Z</cp:lastPrinted>
  <dcterms:created xsi:type="dcterms:W3CDTF">2019-08-21T10:59:50Z</dcterms:created>
  <dcterms:modified xsi:type="dcterms:W3CDTF">2026-08-11T07:31:37Z</dcterms:modified>
</cp:coreProperties>
</file>